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95" activeTab="1"/>
  </bookViews>
  <sheets>
    <sheet name="1-4 классы" sheetId="39" r:id="rId1"/>
    <sheet name="5-11 класс" sheetId="40" r:id="rId2"/>
  </sheets>
  <calcPr calcId="162913"/>
</workbook>
</file>

<file path=xl/calcChain.xml><?xml version="1.0" encoding="utf-8"?>
<calcChain xmlns="http://schemas.openxmlformats.org/spreadsheetml/2006/main">
  <c r="D23" i="40" l="1"/>
  <c r="H22" i="40"/>
  <c r="H25" i="40"/>
  <c r="H26" i="40"/>
  <c r="G22" i="40"/>
  <c r="G25" i="40"/>
  <c r="G26" i="40"/>
  <c r="F22" i="40"/>
  <c r="F25" i="40"/>
  <c r="F26" i="40"/>
  <c r="E22" i="40"/>
  <c r="E25" i="40"/>
  <c r="E26" i="40"/>
  <c r="D21" i="40"/>
  <c r="H19" i="40"/>
  <c r="G19" i="40"/>
  <c r="F19" i="40"/>
  <c r="E19" i="40"/>
  <c r="D18" i="40"/>
  <c r="D17" i="40"/>
  <c r="H27" i="39"/>
  <c r="D24" i="39"/>
  <c r="H23" i="39"/>
  <c r="H26" i="39"/>
  <c r="G23" i="39"/>
  <c r="G26" i="39"/>
  <c r="F23" i="39"/>
  <c r="F26" i="39"/>
  <c r="E23" i="39"/>
  <c r="E26" i="39"/>
  <c r="E27" i="39"/>
  <c r="D22" i="39"/>
  <c r="H20" i="39"/>
  <c r="G20" i="39"/>
  <c r="G27" i="39"/>
  <c r="F20" i="39"/>
  <c r="F27" i="39"/>
  <c r="E20" i="39"/>
  <c r="D17" i="39"/>
  <c r="D20" i="39"/>
  <c r="D25" i="40"/>
  <c r="D19" i="40"/>
  <c r="D26" i="39"/>
</calcChain>
</file>

<file path=xl/sharedStrings.xml><?xml version="1.0" encoding="utf-8"?>
<sst xmlns="http://schemas.openxmlformats.org/spreadsheetml/2006/main" count="75" uniqueCount="39">
  <si>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</si>
  <si>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</si>
  <si>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</si>
  <si>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</si>
  <si>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</si>
  <si>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</si>
  <si>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</si>
  <si>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</si>
  <si>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</si>
  <si>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</si>
  <si>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</si>
  <si>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   Наименование бдюда</t>
  </si>
  <si>
    <t>№ рецептур</t>
  </si>
  <si>
    <t>Рожки отварные</t>
  </si>
  <si>
    <t>Чай сладкий</t>
  </si>
  <si>
    <t>Итого</t>
  </si>
  <si>
    <t>Суп картофельный с бобовыми цыпленком</t>
  </si>
  <si>
    <t>250/12,5</t>
  </si>
  <si>
    <t>Сырок глазированный</t>
  </si>
  <si>
    <t>1шт/40</t>
  </si>
  <si>
    <t>Котлета куриная</t>
  </si>
  <si>
    <t>Отвар из шиповника</t>
  </si>
  <si>
    <t>200</t>
  </si>
  <si>
    <t>пр</t>
  </si>
  <si>
    <t>Цена</t>
  </si>
  <si>
    <t>Согласовано</t>
  </si>
  <si>
    <t>МЕНЮ</t>
  </si>
  <si>
    <t>( бесплатное питание)</t>
  </si>
  <si>
    <t>Директор "ООО Успехъ"</t>
  </si>
  <si>
    <t>_________ Н.В. Фролова</t>
  </si>
  <si>
    <t xml:space="preserve">                    Возрастная категория 7-11 ЛЕТ</t>
  </si>
  <si>
    <t xml:space="preserve">          ( малообеспеченные,опекаемые, ОВЗ)</t>
  </si>
  <si>
    <t xml:space="preserve">                         Возрастная категория 5-11 КЛАСС</t>
  </si>
  <si>
    <r>
      <t xml:space="preserve">                   На  </t>
    </r>
    <r>
      <rPr>
        <sz val="11"/>
        <color indexed="8"/>
        <rFont val="Calibri"/>
        <family val="2"/>
        <charset val="204"/>
      </rPr>
      <t>«   » ___________________2023г.</t>
    </r>
  </si>
  <si>
    <r>
      <t xml:space="preserve">                       На  </t>
    </r>
    <r>
      <rPr>
        <sz val="11"/>
        <color indexed="8"/>
        <rFont val="Calibri"/>
        <family val="2"/>
        <charset val="204"/>
      </rPr>
      <t>«_________» _______________ 2023 г.</t>
    </r>
  </si>
  <si>
    <t>ЗАВ. ПРОИЗВОДСТВОМ:</t>
  </si>
  <si>
    <t>Манты с соусом</t>
  </si>
  <si>
    <t>Директор  МБОУ "СШ  № 62"</t>
  </si>
  <si>
    <t>В.Н. Давыдова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</si>
</sst>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/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/>
    </xf>
    <xf numFmtId="0" fontId="3" fillId="0" borderId="0" xfId="0" applyFont="1" applyFill="1"/>
    <xf numFmtId="1" fontId="3" fillId="0" borderId="0" xfId="0" applyNumberFormat="1" applyFont="1" applyFill="1" applyAlignment="1">
      <alignment horizontal="right"/>
    </xf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 applyAlignment="1">
      <alignment horizontal="right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5" fillId="0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top" wrapText="1"/>
    </xf>
    <xf numFmtId="1" fontId="6" fillId="0" borderId="14" xfId="0" applyNumberFormat="1" applyFont="1" applyFill="1" applyBorder="1" applyAlignment="1">
      <alignment horizontal="center" vertical="top" wrapText="1"/>
    </xf>
    <xf numFmtId="1" fontId="6" fillId="0" borderId="15" xfId="0" applyNumberFormat="1" applyFont="1" applyFill="1" applyBorder="1" applyAlignment="1">
      <alignment horizontal="center" vertical="top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1" sqref="E1:F3"/>
    </sheetView>
  </sheetViews>
  <sheetFormatPr defaultRowHeight="12.75" x14ac:dyDescent="0.2"/>
  <cols>
    <col min="1" max="1" width="9.140625" style="22" customWidth="1"/>
    <col min="2" max="2" width="42.28515625" customWidth="1"/>
  </cols>
  <sheetData>
    <row r="1" spans="1:8" x14ac:dyDescent="0.2">
      <c r="B1" s="22" t="s">
        <v>28</v>
      </c>
      <c r="F1" t="s">
        <v>25</v>
      </c>
    </row>
    <row r="2" spans="1:8" x14ac:dyDescent="0.2">
      <c r="B2" s="29" t="s">
        <v>29</v>
      </c>
      <c r="C2" s="20"/>
      <c r="D2" s="20"/>
      <c r="E2" t="s">
        <v>37</v>
      </c>
    </row>
    <row r="3" spans="1:8" x14ac:dyDescent="0.2">
      <c r="C3" s="22"/>
      <c r="D3" s="23"/>
      <c r="E3" s="21"/>
      <c r="F3" t="s">
        <v>38</v>
      </c>
    </row>
    <row r="4" spans="1:8" x14ac:dyDescent="0.2">
      <c r="B4" s="64" t="s">
        <v>26</v>
      </c>
      <c r="C4" s="64"/>
      <c r="D4" s="64"/>
      <c r="E4" s="64"/>
      <c r="F4" s="64"/>
      <c r="G4" s="64"/>
    </row>
    <row r="5" spans="1:8" x14ac:dyDescent="0.2">
      <c r="B5" s="64" t="s">
        <v>27</v>
      </c>
      <c r="C5" s="64"/>
      <c r="D5" s="64"/>
      <c r="E5" s="64"/>
      <c r="F5" s="64"/>
      <c r="G5" s="64"/>
    </row>
    <row r="6" spans="1:8" x14ac:dyDescent="0.2">
      <c r="A6" s="64" t="s">
        <v>30</v>
      </c>
      <c r="B6" s="64"/>
      <c r="C6" s="64"/>
      <c r="D6" s="64"/>
      <c r="E6" s="64"/>
      <c r="F6" s="64"/>
      <c r="G6" s="64"/>
    </row>
    <row r="7" spans="1:8" ht="15" x14ac:dyDescent="0.25">
      <c r="A7" s="64" t="s">
        <v>34</v>
      </c>
      <c r="B7" s="64"/>
      <c r="C7" s="64"/>
      <c r="D7" s="64"/>
      <c r="E7" s="64"/>
      <c r="F7" s="64"/>
      <c r="G7" s="64"/>
    </row>
    <row r="8" spans="1:8" ht="15.75" thickBot="1" x14ac:dyDescent="0.25">
      <c r="A8" s="30"/>
      <c r="B8" s="7"/>
      <c r="C8" s="8"/>
      <c r="D8" s="16"/>
      <c r="E8" s="7"/>
      <c r="F8" s="7"/>
      <c r="G8" s="7"/>
      <c r="H8" s="7"/>
    </row>
    <row r="9" spans="1:8" ht="15.75" x14ac:dyDescent="0.25">
      <c r="A9" s="65" t="s">
        <v>12</v>
      </c>
      <c r="B9" s="68" t="s">
        <v>11</v>
      </c>
      <c r="C9" s="24"/>
      <c r="D9" s="25"/>
      <c r="E9" s="26"/>
      <c r="F9" s="26"/>
      <c r="G9" s="27"/>
      <c r="H9" s="28"/>
    </row>
    <row r="10" spans="1:8" ht="15.75" x14ac:dyDescent="0.2">
      <c r="A10" s="66"/>
      <c r="B10" s="69"/>
      <c r="C10" s="71" t="s">
        <v>5</v>
      </c>
      <c r="D10" s="74" t="s">
        <v>24</v>
      </c>
      <c r="E10" s="77" t="s">
        <v>6</v>
      </c>
      <c r="F10" s="77"/>
      <c r="G10" s="78"/>
      <c r="H10" s="52" t="s">
        <v>7</v>
      </c>
    </row>
    <row r="11" spans="1:8" x14ac:dyDescent="0.2">
      <c r="A11" s="66"/>
      <c r="B11" s="69"/>
      <c r="C11" s="72"/>
      <c r="D11" s="75"/>
      <c r="E11" s="55" t="s">
        <v>1</v>
      </c>
      <c r="F11" s="58" t="s">
        <v>2</v>
      </c>
      <c r="G11" s="58" t="s">
        <v>3</v>
      </c>
      <c r="H11" s="53"/>
    </row>
    <row r="12" spans="1:8" x14ac:dyDescent="0.2">
      <c r="A12" s="66"/>
      <c r="B12" s="69"/>
      <c r="C12" s="72"/>
      <c r="D12" s="75"/>
      <c r="E12" s="56"/>
      <c r="F12" s="59"/>
      <c r="G12" s="59"/>
      <c r="H12" s="53"/>
    </row>
    <row r="13" spans="1:8" ht="13.5" thickBot="1" x14ac:dyDescent="0.25">
      <c r="A13" s="67"/>
      <c r="B13" s="70"/>
      <c r="C13" s="73"/>
      <c r="D13" s="76"/>
      <c r="E13" s="57"/>
      <c r="F13" s="60"/>
      <c r="G13" s="60"/>
      <c r="H13" s="54"/>
    </row>
    <row r="14" spans="1:8" ht="16.5" thickBot="1" x14ac:dyDescent="0.25">
      <c r="A14" s="61" t="s">
        <v>9</v>
      </c>
      <c r="B14" s="62"/>
      <c r="C14" s="62"/>
      <c r="D14" s="62"/>
      <c r="E14" s="62"/>
      <c r="F14" s="62"/>
      <c r="G14" s="62"/>
      <c r="H14" s="63"/>
    </row>
    <row r="15" spans="1:8" ht="28.5" customHeight="1" x14ac:dyDescent="0.25">
      <c r="A15" s="19" t="s">
        <v>23</v>
      </c>
      <c r="B15" s="13" t="s">
        <v>18</v>
      </c>
      <c r="C15" s="42" t="s">
        <v>19</v>
      </c>
      <c r="D15" s="18">
        <v>29</v>
      </c>
      <c r="E15" s="18">
        <v>5.57</v>
      </c>
      <c r="F15" s="18">
        <v>4.57</v>
      </c>
      <c r="G15" s="18">
        <v>9.24</v>
      </c>
      <c r="H15" s="18">
        <v>101</v>
      </c>
    </row>
    <row r="16" spans="1:8" ht="28.5" customHeight="1" x14ac:dyDescent="0.25">
      <c r="A16" s="19">
        <v>136</v>
      </c>
      <c r="B16" s="2" t="s">
        <v>20</v>
      </c>
      <c r="C16" s="42">
        <v>60</v>
      </c>
      <c r="D16" s="18">
        <v>25.18</v>
      </c>
      <c r="E16" s="38">
        <v>6</v>
      </c>
      <c r="F16" s="38">
        <v>4.29</v>
      </c>
      <c r="G16" s="38">
        <v>3.71</v>
      </c>
      <c r="H16" s="38">
        <v>75.42</v>
      </c>
    </row>
    <row r="17" spans="1:8" ht="28.5" customHeight="1" x14ac:dyDescent="0.25">
      <c r="A17" s="19">
        <v>227</v>
      </c>
      <c r="B17" s="9" t="s">
        <v>13</v>
      </c>
      <c r="C17" s="36">
        <v>100</v>
      </c>
      <c r="D17" s="37">
        <f>11.33+0.05</f>
        <v>11.38</v>
      </c>
      <c r="E17" s="38">
        <v>3.77</v>
      </c>
      <c r="F17" s="38">
        <v>0.45</v>
      </c>
      <c r="G17" s="38">
        <v>129</v>
      </c>
      <c r="H17" s="39">
        <v>96.6</v>
      </c>
    </row>
    <row r="18" spans="1:8" ht="28.5" customHeight="1" x14ac:dyDescent="0.25">
      <c r="A18" s="19">
        <v>300</v>
      </c>
      <c r="B18" s="9" t="s">
        <v>14</v>
      </c>
      <c r="C18" s="36">
        <v>200</v>
      </c>
      <c r="D18" s="37">
        <v>3.68</v>
      </c>
      <c r="E18" s="38">
        <v>0.1</v>
      </c>
      <c r="F18" s="38"/>
      <c r="G18" s="38">
        <v>15.2</v>
      </c>
      <c r="H18" s="38">
        <v>61</v>
      </c>
    </row>
    <row r="19" spans="1:8" ht="28.5" customHeight="1" x14ac:dyDescent="0.25">
      <c r="A19" s="19" t="s">
        <v>23</v>
      </c>
      <c r="B19" s="2" t="s">
        <v>0</v>
      </c>
      <c r="C19" s="36">
        <v>25</v>
      </c>
      <c r="D19" s="37">
        <v>2.2999999999999998</v>
      </c>
      <c r="E19" s="38">
        <v>1.9</v>
      </c>
      <c r="F19" s="38">
        <v>0.2</v>
      </c>
      <c r="G19" s="38">
        <v>12.3</v>
      </c>
      <c r="H19" s="38">
        <v>36.200000000000003</v>
      </c>
    </row>
    <row r="20" spans="1:8" ht="28.5" customHeight="1" thickBot="1" x14ac:dyDescent="0.3">
      <c r="A20" s="31"/>
      <c r="B20" s="6" t="s">
        <v>15</v>
      </c>
      <c r="C20" s="43"/>
      <c r="D20" s="40">
        <f>SUM(D15:D19)</f>
        <v>71.540000000000006</v>
      </c>
      <c r="E20" s="40">
        <f>SUM(E15:E19)</f>
        <v>17.34</v>
      </c>
      <c r="F20" s="40">
        <f>SUM(F15:F19)</f>
        <v>9.509999999999998</v>
      </c>
      <c r="G20" s="40">
        <f>SUM(G15:G19)</f>
        <v>169.45</v>
      </c>
      <c r="H20" s="40">
        <f>SUM(H15:H19)</f>
        <v>370.21999999999997</v>
      </c>
    </row>
    <row r="21" spans="1:8" ht="28.5" customHeight="1" thickBot="1" x14ac:dyDescent="0.25">
      <c r="A21" s="61" t="s">
        <v>10</v>
      </c>
      <c r="B21" s="62"/>
      <c r="C21" s="62"/>
      <c r="D21" s="62"/>
      <c r="E21" s="62"/>
      <c r="F21" s="62"/>
      <c r="G21" s="62"/>
      <c r="H21" s="63"/>
    </row>
    <row r="22" spans="1:8" ht="28.5" customHeight="1" x14ac:dyDescent="0.2">
      <c r="A22" s="46">
        <v>65</v>
      </c>
      <c r="B22" s="11" t="s">
        <v>16</v>
      </c>
      <c r="C22" s="14" t="s">
        <v>17</v>
      </c>
      <c r="D22" s="18">
        <f>10.03/200*250</f>
        <v>12.5375</v>
      </c>
      <c r="E22" s="18">
        <v>1.84</v>
      </c>
      <c r="F22" s="18">
        <v>3.4</v>
      </c>
      <c r="G22" s="18">
        <v>12.1</v>
      </c>
      <c r="H22" s="18">
        <v>86.4</v>
      </c>
    </row>
    <row r="23" spans="1:8" ht="28.5" customHeight="1" x14ac:dyDescent="0.25">
      <c r="A23" s="19">
        <v>392</v>
      </c>
      <c r="B23" s="47" t="s">
        <v>36</v>
      </c>
      <c r="C23" s="49">
        <v>200</v>
      </c>
      <c r="D23" s="44">
        <v>44.18</v>
      </c>
      <c r="E23" s="45">
        <f>24.4/180*150</f>
        <v>20.333333333333332</v>
      </c>
      <c r="F23" s="45">
        <f>10.7/180*150</f>
        <v>8.9166666666666661</v>
      </c>
      <c r="G23" s="45">
        <f>42.3/180*150</f>
        <v>35.25</v>
      </c>
      <c r="H23" s="45">
        <f>363.1/180*150</f>
        <v>302.58333333333331</v>
      </c>
    </row>
    <row r="24" spans="1:8" ht="28.5" customHeight="1" x14ac:dyDescent="0.25">
      <c r="A24" s="19">
        <v>319</v>
      </c>
      <c r="B24" s="2" t="s">
        <v>21</v>
      </c>
      <c r="C24" s="50">
        <v>160</v>
      </c>
      <c r="D24" s="37">
        <f>11.63+0.93</f>
        <v>12.56</v>
      </c>
      <c r="E24" s="35">
        <v>0.08</v>
      </c>
      <c r="F24" s="35">
        <v>0</v>
      </c>
      <c r="G24" s="35">
        <v>11.43</v>
      </c>
      <c r="H24" s="35">
        <v>45.9</v>
      </c>
    </row>
    <row r="25" spans="1:8" ht="28.5" customHeight="1" x14ac:dyDescent="0.25">
      <c r="A25" s="19" t="s">
        <v>23</v>
      </c>
      <c r="B25" s="2" t="s">
        <v>4</v>
      </c>
      <c r="C25" s="50">
        <v>30</v>
      </c>
      <c r="D25" s="37">
        <v>2.2599999999999998</v>
      </c>
      <c r="E25" s="38">
        <v>1.98</v>
      </c>
      <c r="F25" s="38">
        <v>0.36</v>
      </c>
      <c r="G25" s="38">
        <v>10.029999999999999</v>
      </c>
      <c r="H25" s="38">
        <v>52.25</v>
      </c>
    </row>
    <row r="26" spans="1:8" ht="28.5" customHeight="1" x14ac:dyDescent="0.25">
      <c r="A26" s="19"/>
      <c r="B26" s="6" t="s">
        <v>15</v>
      </c>
      <c r="C26" s="4"/>
      <c r="D26" s="40">
        <f>SUM(D22:D25)</f>
        <v>71.537500000000009</v>
      </c>
      <c r="E26" s="41">
        <f>SUM(E22:E25)</f>
        <v>24.233333333333331</v>
      </c>
      <c r="F26" s="41">
        <f>SUM(F22:F25)</f>
        <v>12.676666666666666</v>
      </c>
      <c r="G26" s="41">
        <f>SUM(G22:G25)</f>
        <v>68.81</v>
      </c>
      <c r="H26" s="41">
        <f>SUM(H22:H25)</f>
        <v>487.13333333333333</v>
      </c>
    </row>
    <row r="27" spans="1:8" ht="28.5" customHeight="1" x14ac:dyDescent="0.25">
      <c r="A27" s="31"/>
      <c r="B27" s="1" t="s">
        <v>8</v>
      </c>
      <c r="C27" s="5"/>
      <c r="D27" s="17"/>
      <c r="E27" s="40">
        <f>E20+E26</f>
        <v>41.573333333333331</v>
      </c>
      <c r="F27" s="40">
        <f>F20+F26</f>
        <v>22.186666666666664</v>
      </c>
      <c r="G27" s="40">
        <f>G20+G26</f>
        <v>238.26</v>
      </c>
      <c r="H27" s="40">
        <f>H20+H26</f>
        <v>857.35333333333324</v>
      </c>
    </row>
    <row r="29" spans="1:8" x14ac:dyDescent="0.2">
      <c r="B29" s="32" t="s">
        <v>35</v>
      </c>
    </row>
  </sheetData>
  <mergeCells count="15">
    <mergeCell ref="B4:G4"/>
    <mergeCell ref="B5:G5"/>
    <mergeCell ref="A6:G6"/>
    <mergeCell ref="A7:G7"/>
    <mergeCell ref="A9:A13"/>
    <mergeCell ref="B9:B13"/>
    <mergeCell ref="C10:C13"/>
    <mergeCell ref="D10:D13"/>
    <mergeCell ref="E10:G10"/>
    <mergeCell ref="H10:H13"/>
    <mergeCell ref="E11:E13"/>
    <mergeCell ref="F11:F13"/>
    <mergeCell ref="G11:G13"/>
    <mergeCell ref="A14:H14"/>
    <mergeCell ref="A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L16" sqref="L16"/>
    </sheetView>
  </sheetViews>
  <sheetFormatPr defaultRowHeight="12.75" x14ac:dyDescent="0.2"/>
  <cols>
    <col min="1" max="1" width="9.140625" style="22" customWidth="1"/>
    <col min="2" max="2" width="31.28515625" customWidth="1"/>
  </cols>
  <sheetData>
    <row r="1" spans="1:8" x14ac:dyDescent="0.2">
      <c r="A1"/>
      <c r="B1" s="22" t="s">
        <v>28</v>
      </c>
      <c r="G1" t="s">
        <v>25</v>
      </c>
    </row>
    <row r="2" spans="1:8" x14ac:dyDescent="0.2">
      <c r="A2"/>
      <c r="B2" s="29" t="s">
        <v>29</v>
      </c>
      <c r="C2" s="20"/>
      <c r="D2" s="20"/>
      <c r="E2" s="20"/>
      <c r="F2" t="s">
        <v>37</v>
      </c>
    </row>
    <row r="3" spans="1:8" x14ac:dyDescent="0.2">
      <c r="C3" s="22"/>
      <c r="D3" s="23"/>
      <c r="F3" s="21"/>
      <c r="G3" t="s">
        <v>38</v>
      </c>
    </row>
    <row r="4" spans="1:8" x14ac:dyDescent="0.2">
      <c r="B4" s="64" t="s">
        <v>26</v>
      </c>
      <c r="C4" s="64"/>
      <c r="D4" s="64"/>
      <c r="E4" s="64"/>
      <c r="F4" s="64"/>
      <c r="G4" s="64"/>
    </row>
    <row r="5" spans="1:8" x14ac:dyDescent="0.2">
      <c r="B5" s="64" t="s">
        <v>27</v>
      </c>
      <c r="C5" s="64"/>
      <c r="D5" s="64"/>
      <c r="E5" s="64"/>
      <c r="F5" s="64"/>
      <c r="G5" s="64"/>
    </row>
    <row r="6" spans="1:8" x14ac:dyDescent="0.2">
      <c r="A6" s="64" t="s">
        <v>32</v>
      </c>
      <c r="B6" s="64"/>
      <c r="C6" s="64"/>
      <c r="D6" s="64"/>
      <c r="E6" s="64"/>
      <c r="F6" s="64"/>
      <c r="G6" s="64"/>
    </row>
    <row r="7" spans="1:8" x14ac:dyDescent="0.2">
      <c r="B7" s="64" t="s">
        <v>31</v>
      </c>
      <c r="C7" s="64"/>
      <c r="D7" s="64"/>
      <c r="E7" s="64"/>
      <c r="F7" s="64"/>
      <c r="G7" s="64"/>
    </row>
    <row r="8" spans="1:8" ht="15.75" thickBot="1" x14ac:dyDescent="0.3">
      <c r="A8" s="64" t="s">
        <v>33</v>
      </c>
      <c r="B8" s="64"/>
      <c r="C8" s="64"/>
      <c r="D8" s="64"/>
      <c r="E8" s="64"/>
      <c r="F8" s="64"/>
      <c r="G8" s="64"/>
    </row>
    <row r="9" spans="1:8" ht="15.75" x14ac:dyDescent="0.25">
      <c r="A9" s="65" t="s">
        <v>12</v>
      </c>
      <c r="B9" s="68" t="s">
        <v>11</v>
      </c>
      <c r="C9" s="24"/>
      <c r="D9" s="25"/>
      <c r="E9" s="26"/>
      <c r="F9" s="26"/>
      <c r="G9" s="27"/>
      <c r="H9" s="28"/>
    </row>
    <row r="10" spans="1:8" ht="15.75" x14ac:dyDescent="0.2">
      <c r="A10" s="66"/>
      <c r="B10" s="69"/>
      <c r="C10" s="71" t="s">
        <v>5</v>
      </c>
      <c r="D10" s="74" t="s">
        <v>24</v>
      </c>
      <c r="E10" s="77" t="s">
        <v>6</v>
      </c>
      <c r="F10" s="77"/>
      <c r="G10" s="78"/>
      <c r="H10" s="52" t="s">
        <v>7</v>
      </c>
    </row>
    <row r="11" spans="1:8" x14ac:dyDescent="0.2">
      <c r="A11" s="66"/>
      <c r="B11" s="69"/>
      <c r="C11" s="72"/>
      <c r="D11" s="75"/>
      <c r="E11" s="55" t="s">
        <v>1</v>
      </c>
      <c r="F11" s="58" t="s">
        <v>2</v>
      </c>
      <c r="G11" s="58" t="s">
        <v>3</v>
      </c>
      <c r="H11" s="53"/>
    </row>
    <row r="12" spans="1:8" x14ac:dyDescent="0.2">
      <c r="A12" s="66"/>
      <c r="B12" s="69"/>
      <c r="C12" s="72"/>
      <c r="D12" s="75"/>
      <c r="E12" s="56"/>
      <c r="F12" s="59"/>
      <c r="G12" s="59"/>
      <c r="H12" s="53"/>
    </row>
    <row r="13" spans="1:8" ht="13.5" thickBot="1" x14ac:dyDescent="0.25">
      <c r="A13" s="67"/>
      <c r="B13" s="70"/>
      <c r="C13" s="73"/>
      <c r="D13" s="76"/>
      <c r="E13" s="57"/>
      <c r="F13" s="60"/>
      <c r="G13" s="60"/>
      <c r="H13" s="54"/>
    </row>
    <row r="14" spans="1:8" ht="16.5" thickBot="1" x14ac:dyDescent="0.25">
      <c r="A14" s="61" t="s">
        <v>9</v>
      </c>
      <c r="B14" s="62"/>
      <c r="C14" s="62"/>
      <c r="D14" s="62"/>
      <c r="E14" s="62"/>
      <c r="F14" s="62"/>
      <c r="G14" s="62"/>
      <c r="H14" s="63"/>
    </row>
    <row r="15" spans="1:8" ht="30" customHeight="1" x14ac:dyDescent="0.25">
      <c r="A15" s="19" t="s">
        <v>23</v>
      </c>
      <c r="B15" s="13" t="s">
        <v>18</v>
      </c>
      <c r="C15" s="12" t="s">
        <v>19</v>
      </c>
      <c r="D15" s="18">
        <v>29</v>
      </c>
      <c r="E15" s="18">
        <v>5.57</v>
      </c>
      <c r="F15" s="18">
        <v>4.57</v>
      </c>
      <c r="G15" s="18">
        <v>9.24</v>
      </c>
      <c r="H15" s="18">
        <v>101</v>
      </c>
    </row>
    <row r="16" spans="1:8" ht="30" customHeight="1" x14ac:dyDescent="0.25">
      <c r="A16" s="19">
        <v>136</v>
      </c>
      <c r="B16" s="2" t="s">
        <v>20</v>
      </c>
      <c r="C16" s="15">
        <v>60</v>
      </c>
      <c r="D16" s="18">
        <v>25.18</v>
      </c>
      <c r="E16" s="38">
        <v>6</v>
      </c>
      <c r="F16" s="38">
        <v>4.29</v>
      </c>
      <c r="G16" s="38">
        <v>3.71</v>
      </c>
      <c r="H16" s="38">
        <v>75.42</v>
      </c>
    </row>
    <row r="17" spans="1:8" ht="30" customHeight="1" x14ac:dyDescent="0.25">
      <c r="A17" s="19">
        <v>227</v>
      </c>
      <c r="B17" s="9" t="s">
        <v>13</v>
      </c>
      <c r="C17" s="10">
        <v>100</v>
      </c>
      <c r="D17" s="37">
        <f>11.33+0.05</f>
        <v>11.38</v>
      </c>
      <c r="E17" s="38">
        <v>3.77</v>
      </c>
      <c r="F17" s="38">
        <v>0.45</v>
      </c>
      <c r="G17" s="38">
        <v>129</v>
      </c>
      <c r="H17" s="39">
        <v>96.6</v>
      </c>
    </row>
    <row r="18" spans="1:8" ht="30" customHeight="1" x14ac:dyDescent="0.25">
      <c r="A18" s="19">
        <v>300</v>
      </c>
      <c r="B18" s="9" t="s">
        <v>14</v>
      </c>
      <c r="C18" s="10">
        <v>160</v>
      </c>
      <c r="D18" s="37">
        <f>3.68-1.15</f>
        <v>2.5300000000000002</v>
      </c>
      <c r="E18" s="38">
        <v>0.1</v>
      </c>
      <c r="F18" s="38"/>
      <c r="G18" s="38">
        <v>15.2</v>
      </c>
      <c r="H18" s="38">
        <v>61</v>
      </c>
    </row>
    <row r="19" spans="1:8" ht="30" customHeight="1" thickBot="1" x14ac:dyDescent="0.3">
      <c r="A19" s="19"/>
      <c r="B19" s="6" t="s">
        <v>15</v>
      </c>
      <c r="C19" s="4"/>
      <c r="D19" s="40">
        <f>SUM(D15:D18)</f>
        <v>68.09</v>
      </c>
      <c r="E19" s="40">
        <f>SUM(E15:E18)</f>
        <v>15.44</v>
      </c>
      <c r="F19" s="40">
        <f>SUM(F15:F18)</f>
        <v>9.3099999999999987</v>
      </c>
      <c r="G19" s="40">
        <f>SUM(G15:G18)</f>
        <v>157.14999999999998</v>
      </c>
      <c r="H19" s="40">
        <f>SUM(H15:H18)</f>
        <v>334.02</v>
      </c>
    </row>
    <row r="20" spans="1:8" ht="30" customHeight="1" thickBot="1" x14ac:dyDescent="0.25">
      <c r="A20" s="61" t="s">
        <v>10</v>
      </c>
      <c r="B20" s="62"/>
      <c r="C20" s="62"/>
      <c r="D20" s="62"/>
      <c r="E20" s="62"/>
      <c r="F20" s="62"/>
      <c r="G20" s="62"/>
      <c r="H20" s="63"/>
    </row>
    <row r="21" spans="1:8" ht="30" customHeight="1" x14ac:dyDescent="0.2">
      <c r="A21" s="46">
        <v>65</v>
      </c>
      <c r="B21" s="11" t="s">
        <v>16</v>
      </c>
      <c r="C21" s="33" t="s">
        <v>22</v>
      </c>
      <c r="D21" s="18">
        <f>10.03/200*250-3.45</f>
        <v>9.0874999999999986</v>
      </c>
      <c r="E21" s="18">
        <v>1.472</v>
      </c>
      <c r="F21" s="18">
        <v>2.7199999999999998</v>
      </c>
      <c r="G21" s="18">
        <v>9.68</v>
      </c>
      <c r="H21" s="18">
        <v>69.12</v>
      </c>
    </row>
    <row r="22" spans="1:8" ht="30" customHeight="1" x14ac:dyDescent="0.25">
      <c r="A22" s="19">
        <v>392</v>
      </c>
      <c r="B22" s="47" t="s">
        <v>36</v>
      </c>
      <c r="C22" s="51">
        <v>200</v>
      </c>
      <c r="D22" s="44">
        <v>44.18</v>
      </c>
      <c r="E22" s="45">
        <f>24.4/180*150</f>
        <v>20.333333333333332</v>
      </c>
      <c r="F22" s="45">
        <f>10.7/180*150</f>
        <v>8.9166666666666661</v>
      </c>
      <c r="G22" s="45">
        <f>42.3/180*150</f>
        <v>35.25</v>
      </c>
      <c r="H22" s="45">
        <f>363.1/180*150</f>
        <v>302.58333333333331</v>
      </c>
    </row>
    <row r="23" spans="1:8" ht="30" customHeight="1" x14ac:dyDescent="0.25">
      <c r="A23" s="19">
        <v>319</v>
      </c>
      <c r="B23" s="2" t="s">
        <v>21</v>
      </c>
      <c r="C23" s="34">
        <v>160</v>
      </c>
      <c r="D23" s="37">
        <f>11.63+0.93</f>
        <v>12.56</v>
      </c>
      <c r="E23" s="35">
        <v>0.08</v>
      </c>
      <c r="F23" s="35">
        <v>0</v>
      </c>
      <c r="G23" s="35">
        <v>11.43</v>
      </c>
      <c r="H23" s="35">
        <v>45.9</v>
      </c>
    </row>
    <row r="24" spans="1:8" ht="30" customHeight="1" x14ac:dyDescent="0.25">
      <c r="A24" s="19" t="s">
        <v>23</v>
      </c>
      <c r="B24" s="2" t="s">
        <v>4</v>
      </c>
      <c r="C24" s="34">
        <v>30</v>
      </c>
      <c r="D24" s="37">
        <v>2.2599999999999998</v>
      </c>
      <c r="E24" s="38">
        <v>1.98</v>
      </c>
      <c r="F24" s="38">
        <v>0.36</v>
      </c>
      <c r="G24" s="38">
        <v>10.029999999999999</v>
      </c>
      <c r="H24" s="38">
        <v>52.25</v>
      </c>
    </row>
    <row r="25" spans="1:8" ht="30" customHeight="1" x14ac:dyDescent="0.25">
      <c r="A25" s="31"/>
      <c r="B25" s="6" t="s">
        <v>15</v>
      </c>
      <c r="C25" s="43"/>
      <c r="D25" s="40">
        <f>SUM(D21:D24)</f>
        <v>68.087500000000006</v>
      </c>
      <c r="E25" s="41">
        <f>SUM(E21:E24)</f>
        <v>23.865333333333332</v>
      </c>
      <c r="F25" s="41">
        <f>SUM(F21:F24)</f>
        <v>11.996666666666666</v>
      </c>
      <c r="G25" s="41">
        <f>SUM(G21:G24)</f>
        <v>66.39</v>
      </c>
      <c r="H25" s="41">
        <f>SUM(H21:H24)</f>
        <v>469.8533333333333</v>
      </c>
    </row>
    <row r="26" spans="1:8" ht="30" customHeight="1" x14ac:dyDescent="0.2">
      <c r="A26" s="48"/>
      <c r="B26" s="1" t="s">
        <v>8</v>
      </c>
      <c r="C26" s="5"/>
      <c r="D26" s="17"/>
      <c r="E26" s="3">
        <f>E25+E18</f>
        <v>23.965333333333334</v>
      </c>
      <c r="F26" s="3">
        <f>F25+F18</f>
        <v>11.996666666666666</v>
      </c>
      <c r="G26" s="3">
        <f>G25+G18</f>
        <v>81.59</v>
      </c>
      <c r="H26" s="3">
        <f>H25+H18</f>
        <v>530.85333333333324</v>
      </c>
    </row>
    <row r="30" spans="1:8" x14ac:dyDescent="0.2">
      <c r="B30" s="32" t="s">
        <v>35</v>
      </c>
    </row>
  </sheetData>
  <mergeCells count="16">
    <mergeCell ref="B4:G4"/>
    <mergeCell ref="B5:G5"/>
    <mergeCell ref="A6:G6"/>
    <mergeCell ref="B7:G7"/>
    <mergeCell ref="A8:G8"/>
    <mergeCell ref="A9:A13"/>
    <mergeCell ref="B9:B13"/>
    <mergeCell ref="C10:C13"/>
    <mergeCell ref="D10:D13"/>
    <mergeCell ref="E10:G10"/>
    <mergeCell ref="H10:H13"/>
    <mergeCell ref="E11:E13"/>
    <mergeCell ref="F11:F13"/>
    <mergeCell ref="G11:G13"/>
    <mergeCell ref="A14:H14"/>
    <mergeCell ref="A20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2023-01-26T11:14:46Z</cp:lastPrinted>
  <dcterms:created xsi:type="dcterms:W3CDTF">2017-07-26T06:10:42Z</dcterms:created>
  <dcterms:modified xsi:type="dcterms:W3CDTF">2023-02-12T17:29:25Z</dcterms:modified>
</cp:coreProperties>
</file>