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11760"/>
  </bookViews>
  <sheets>
    <sheet name="9 день" sheetId="17" r:id="rId1"/>
    <sheet name="Лист3" sheetId="23" state="hidden" r:id="rId2"/>
    <sheet name="Лист4" sheetId="24" state="hidden" r:id="rId3"/>
  </sheets>
  <definedNames>
    <definedName name="_xlnm._FilterDatabase" localSheetId="0" hidden="1">'9 день'!$A$1:$J$26</definedName>
    <definedName name="_xlnm.Print_Titles" localSheetId="0">'9 день'!$3:$7</definedName>
  </definedNames>
  <calcPr calcId="145621" fullCalcOnLoad="1" refMode="R1C1"/>
</workbook>
</file>

<file path=xl/calcChain.xml><?xml version="1.0" encoding="utf-8"?>
<calcChain xmlns="http://schemas.openxmlformats.org/spreadsheetml/2006/main">
  <c r="D19" i="17" l="1"/>
  <c r="G20" i="17"/>
  <c r="E20" i="17"/>
  <c r="F19" i="17"/>
  <c r="F11" i="17"/>
  <c r="F15" i="17"/>
  <c r="G11" i="17"/>
  <c r="G15" i="17" s="1"/>
  <c r="D11" i="17"/>
  <c r="D15" i="17" s="1"/>
  <c r="D13" i="17"/>
  <c r="F23" i="23"/>
  <c r="F24" i="23"/>
  <c r="E23" i="23"/>
  <c r="E24" i="23"/>
  <c r="E25" i="23"/>
  <c r="F25" i="23" s="1"/>
  <c r="F27" i="23"/>
  <c r="F19" i="23"/>
  <c r="G22" i="17"/>
  <c r="F22" i="17"/>
  <c r="E22" i="17"/>
  <c r="E23" i="17"/>
  <c r="H23" i="17"/>
  <c r="C23" i="17"/>
  <c r="E15" i="17"/>
  <c r="H15" i="17"/>
  <c r="H24" i="17" s="1"/>
  <c r="C15" i="17"/>
  <c r="T5" i="24"/>
  <c r="U5" i="24"/>
  <c r="T4" i="24"/>
  <c r="U4" i="24" s="1"/>
  <c r="U6" i="24" s="1"/>
  <c r="U7" i="24" s="1"/>
  <c r="O5" i="24"/>
  <c r="P5" i="24"/>
  <c r="O4" i="24"/>
  <c r="P4" i="24" s="1"/>
  <c r="P6" i="24" s="1"/>
  <c r="P7" i="24" s="1"/>
  <c r="J5" i="24"/>
  <c r="K5" i="24"/>
  <c r="J4" i="24"/>
  <c r="K4" i="24" s="1"/>
  <c r="K6" i="24" s="1"/>
  <c r="K7" i="24" s="1"/>
  <c r="E5" i="24"/>
  <c r="F5" i="24"/>
  <c r="E4" i="24"/>
  <c r="F4" i="24" s="1"/>
  <c r="F6" i="24" s="1"/>
  <c r="F7" i="24" s="1"/>
  <c r="D22" i="23"/>
  <c r="E22" i="23"/>
  <c r="F22" i="23" s="1"/>
  <c r="E28" i="23"/>
  <c r="F28" i="23" s="1"/>
  <c r="E29" i="23"/>
  <c r="F29" i="23" s="1"/>
  <c r="E27" i="23"/>
  <c r="E20" i="23"/>
  <c r="F20" i="23" s="1"/>
  <c r="E21" i="23"/>
  <c r="F21" i="23" s="1"/>
  <c r="H21" i="23" s="1"/>
  <c r="E19" i="23"/>
  <c r="D30" i="23"/>
  <c r="E30" i="23"/>
  <c r="F30" i="23" s="1"/>
  <c r="H30" i="23" s="1"/>
  <c r="D23" i="17"/>
  <c r="E24" i="17" l="1"/>
  <c r="G23" i="17"/>
  <c r="G24" i="17" s="1"/>
  <c r="F23" i="17"/>
  <c r="F24" i="17" s="1"/>
</calcChain>
</file>

<file path=xl/sharedStrings.xml><?xml version="1.0" encoding="utf-8"?>
<sst xmlns="http://schemas.openxmlformats.org/spreadsheetml/2006/main" count="113" uniqueCount="77">
  <si>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</si>
  <si>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</si>
  <si>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</si>
  <si>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</si>
  <si>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</si>
  <si>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</si>
  <si>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</si>
  <si>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</si>
  <si>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</si>
  <si>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</si>
  <si>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</si>
  <si>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</si>
  <si>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Итого</t>
  </si>
  <si>
    <t>Кондитерское изделия</t>
  </si>
  <si>
    <t>Чай с сахаром</t>
  </si>
  <si>
    <t>Цена</t>
  </si>
  <si>
    <t>пр</t>
  </si>
  <si>
    <t>1.6</t>
  </si>
  <si>
    <t>183</t>
  </si>
  <si>
    <t>неделя: 2               день9: четверг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</si>
  <si>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</si>
  <si>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</si>
  <si>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</si>
  <si>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</si>
  <si>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</si>
  <si>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</si>
  <si>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</si>
  <si>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</si>
  <si>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</si>
  <si>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</si>
  <si>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</si>
  <si>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</si>
  <si>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</si>
  <si>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</si>
  <si>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</si>
  <si>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</si>
  <si>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</si>
  <si>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</si>
  <si>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</si>
  <si>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</si>
  <si>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</si>
  <si>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</si>
  <si>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</si>
  <si>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</si>
  <si>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</si>
  <si>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</si>
  <si>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</si>
  <si>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</si>
  <si>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</si>
  <si>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</si>
  <si>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</si>
  <si>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</si>
  <si>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</si>
  <si>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</si>
  <si>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</si>
  <si>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</si>
  <si>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</si>
  <si>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</si>
  <si>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</si>
  <si>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</si>
  <si>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</si>
  <si>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</si>
  <si>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</si>
  <si>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 xml:space="preserve">Рис отварной 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</si>
  <si>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</si>
  <si>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</si>
  <si>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</si>
  <si>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</si>
  <si>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</si>
  <si>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</si>
  <si>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</si>
  <si>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</si>
  <si>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 xml:space="preserve">Котлета мясная  в томатном соусе </t>
  </si>
  <si>
    <t xml:space="preserve">Фрукт </t>
  </si>
  <si>
    <t>Оладьи с повидлом  110/40</t>
  </si>
  <si>
    <t>Суп картофельный с бобовыми  на м/к бульоне</t>
  </si>
  <si>
    <t xml:space="preserve">Меню приготавливаемых блюд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</si>
</sst>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/>
    <xf numFmtId="0" fontId="6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activeCell="B1" sqref="B1:G2"/>
    </sheetView>
  </sheetViews>
  <sheetFormatPr defaultRowHeight="15" x14ac:dyDescent="0.2"/>
  <cols>
    <col min="1" max="1" width="10" style="28" customWidth="1"/>
    <col min="2" max="2" width="57" style="8" customWidth="1"/>
    <col min="3" max="3" width="9.5703125" style="38" customWidth="1"/>
    <col min="4" max="4" width="9.5703125" style="25" customWidth="1"/>
    <col min="5" max="5" width="10.28515625" style="8" customWidth="1"/>
    <col min="6" max="7" width="10.7109375" style="8" customWidth="1"/>
    <col min="8" max="8" width="11.85546875" style="8" customWidth="1"/>
    <col min="9" max="16384" width="9.140625" style="8"/>
  </cols>
  <sheetData>
    <row r="1" spans="1:8" ht="15" customHeight="1" x14ac:dyDescent="0.2">
      <c r="B1" s="71" t="s">
        <v>76</v>
      </c>
      <c r="C1" s="71"/>
      <c r="D1" s="71"/>
      <c r="E1" s="71"/>
      <c r="F1" s="71"/>
      <c r="G1" s="71"/>
      <c r="H1" s="27"/>
    </row>
    <row r="2" spans="1:8" x14ac:dyDescent="0.2">
      <c r="B2" s="72"/>
      <c r="C2" s="72"/>
      <c r="D2" s="72"/>
      <c r="E2" s="72"/>
      <c r="F2" s="72"/>
      <c r="G2" s="72"/>
    </row>
    <row r="3" spans="1:8" ht="15.75" customHeight="1" x14ac:dyDescent="0.2">
      <c r="A3" s="73" t="s">
        <v>11</v>
      </c>
      <c r="B3" s="76" t="s">
        <v>10</v>
      </c>
      <c r="C3" s="79" t="s">
        <v>4</v>
      </c>
      <c r="D3" s="82" t="s">
        <v>15</v>
      </c>
      <c r="E3" s="62" t="s">
        <v>5</v>
      </c>
      <c r="F3" s="62"/>
      <c r="G3" s="66"/>
      <c r="H3" s="63" t="s">
        <v>6</v>
      </c>
    </row>
    <row r="4" spans="1:8" ht="15.75" customHeight="1" x14ac:dyDescent="0.2">
      <c r="A4" s="74"/>
      <c r="B4" s="77"/>
      <c r="C4" s="80"/>
      <c r="D4" s="82"/>
      <c r="E4" s="61"/>
      <c r="F4" s="61"/>
      <c r="G4" s="67"/>
      <c r="H4" s="64"/>
    </row>
    <row r="5" spans="1:8" ht="15" customHeight="1" x14ac:dyDescent="0.2">
      <c r="A5" s="74"/>
      <c r="B5" s="77"/>
      <c r="C5" s="80"/>
      <c r="D5" s="82"/>
      <c r="E5" s="68" t="s">
        <v>0</v>
      </c>
      <c r="F5" s="76" t="s">
        <v>1</v>
      </c>
      <c r="G5" s="76" t="s">
        <v>2</v>
      </c>
      <c r="H5" s="64"/>
    </row>
    <row r="6" spans="1:8" ht="15" customHeight="1" x14ac:dyDescent="0.2">
      <c r="A6" s="74"/>
      <c r="B6" s="77"/>
      <c r="C6" s="80"/>
      <c r="D6" s="82"/>
      <c r="E6" s="69"/>
      <c r="F6" s="77"/>
      <c r="G6" s="77"/>
      <c r="H6" s="64"/>
    </row>
    <row r="7" spans="1:8" ht="33" customHeight="1" x14ac:dyDescent="0.2">
      <c r="A7" s="75"/>
      <c r="B7" s="78"/>
      <c r="C7" s="81"/>
      <c r="D7" s="82"/>
      <c r="E7" s="70"/>
      <c r="F7" s="78"/>
      <c r="G7" s="78"/>
      <c r="H7" s="65"/>
    </row>
    <row r="8" spans="1:8" ht="18.75" customHeight="1" x14ac:dyDescent="0.2">
      <c r="A8" s="59"/>
      <c r="B8" s="60"/>
      <c r="C8" s="21"/>
      <c r="D8" s="20"/>
      <c r="E8" s="20"/>
      <c r="F8" s="20"/>
      <c r="G8" s="20"/>
      <c r="H8" s="20"/>
    </row>
    <row r="9" spans="1:8" ht="18" customHeight="1" x14ac:dyDescent="0.2">
      <c r="A9" s="59" t="s">
        <v>19</v>
      </c>
      <c r="B9" s="60"/>
      <c r="C9" s="21"/>
      <c r="D9" s="20"/>
      <c r="E9" s="14"/>
      <c r="F9" s="14"/>
      <c r="G9" s="14"/>
      <c r="H9" s="20"/>
    </row>
    <row r="10" spans="1:8" ht="18" customHeight="1" x14ac:dyDescent="0.2">
      <c r="A10" s="59" t="s">
        <v>9</v>
      </c>
      <c r="B10" s="60"/>
      <c r="C10" s="37"/>
      <c r="D10" s="22"/>
      <c r="E10" s="2"/>
      <c r="F10" s="2"/>
      <c r="G10" s="2"/>
      <c r="H10" s="2"/>
    </row>
    <row r="11" spans="1:8" ht="18" customHeight="1" x14ac:dyDescent="0.25">
      <c r="A11" s="30">
        <v>258</v>
      </c>
      <c r="B11" s="3" t="s">
        <v>74</v>
      </c>
      <c r="C11" s="35">
        <v>150</v>
      </c>
      <c r="D11" s="26">
        <f>29.8+7.65</f>
        <v>37.450000000000003</v>
      </c>
      <c r="E11" s="9">
        <v>11.75</v>
      </c>
      <c r="F11" s="9">
        <f>15.3-1.39</f>
        <v>13.91</v>
      </c>
      <c r="G11" s="9">
        <f>52.16-28.1</f>
        <v>24.059999999999995</v>
      </c>
      <c r="H11" s="42">
        <v>268.43</v>
      </c>
    </row>
    <row r="12" spans="1:8" ht="18" customHeight="1" x14ac:dyDescent="0.25">
      <c r="A12" s="30" t="s">
        <v>16</v>
      </c>
      <c r="B12" s="15" t="s">
        <v>73</v>
      </c>
      <c r="C12" s="35">
        <v>100</v>
      </c>
      <c r="D12" s="13">
        <v>23.25</v>
      </c>
      <c r="E12" s="9">
        <v>1.4019230769230773</v>
      </c>
      <c r="F12" s="9">
        <v>0.3115384615384616</v>
      </c>
      <c r="G12" s="9">
        <v>3.5711538461538463</v>
      </c>
      <c r="H12" s="9">
        <v>22.7</v>
      </c>
    </row>
    <row r="13" spans="1:8" s="5" customFormat="1" ht="18" customHeight="1" x14ac:dyDescent="0.25">
      <c r="A13" s="30" t="s">
        <v>16</v>
      </c>
      <c r="B13" s="58" t="s">
        <v>13</v>
      </c>
      <c r="C13" s="18">
        <v>50</v>
      </c>
      <c r="D13" s="26">
        <f>9.95</f>
        <v>9.9499999999999993</v>
      </c>
      <c r="E13" s="9">
        <v>1.62</v>
      </c>
      <c r="F13" s="9">
        <v>1.58</v>
      </c>
      <c r="G13" s="9">
        <v>19.170000000000002</v>
      </c>
      <c r="H13" s="9">
        <v>97.43</v>
      </c>
    </row>
    <row r="14" spans="1:8" ht="18" customHeight="1" x14ac:dyDescent="0.25">
      <c r="A14" s="30">
        <v>300</v>
      </c>
      <c r="B14" s="15" t="s">
        <v>14</v>
      </c>
      <c r="C14" s="35">
        <v>200</v>
      </c>
      <c r="D14" s="13">
        <v>3.52</v>
      </c>
      <c r="E14" s="3">
        <v>0.1</v>
      </c>
      <c r="F14" s="3">
        <v>0</v>
      </c>
      <c r="G14" s="3">
        <v>20.2</v>
      </c>
      <c r="H14" s="3">
        <v>81.2</v>
      </c>
    </row>
    <row r="15" spans="1:8" ht="18" customHeight="1" x14ac:dyDescent="0.25">
      <c r="A15" s="31"/>
      <c r="B15" s="6" t="s">
        <v>12</v>
      </c>
      <c r="C15" s="34">
        <f t="shared" ref="C15:H15" si="0">SUM(C11:C14)</f>
        <v>500</v>
      </c>
      <c r="D15" s="22">
        <f t="shared" si="0"/>
        <v>74.17</v>
      </c>
      <c r="E15" s="22">
        <f t="shared" si="0"/>
        <v>14.871923076923077</v>
      </c>
      <c r="F15" s="22">
        <f t="shared" si="0"/>
        <v>15.801538461538462</v>
      </c>
      <c r="G15" s="22">
        <f t="shared" si="0"/>
        <v>67.001153846153841</v>
      </c>
      <c r="H15" s="22">
        <f t="shared" si="0"/>
        <v>469.76</v>
      </c>
    </row>
    <row r="16" spans="1:8" ht="18" customHeight="1" x14ac:dyDescent="0.25">
      <c r="A16" s="33"/>
      <c r="B16" s="16"/>
      <c r="C16" s="40"/>
      <c r="D16" s="23"/>
      <c r="E16" s="7"/>
      <c r="F16" s="7"/>
      <c r="G16" s="7"/>
      <c r="H16" s="7"/>
    </row>
    <row r="17" spans="1:8" ht="18" customHeight="1" x14ac:dyDescent="0.2">
      <c r="A17" s="61" t="s">
        <v>8</v>
      </c>
      <c r="B17" s="61"/>
      <c r="C17" s="29"/>
      <c r="D17" s="23"/>
      <c r="E17" s="10"/>
      <c r="F17" s="10"/>
      <c r="G17" s="10"/>
      <c r="H17" s="10"/>
    </row>
    <row r="18" spans="1:8" ht="18" customHeight="1" x14ac:dyDescent="0.25">
      <c r="A18" s="30">
        <v>55</v>
      </c>
      <c r="B18" s="12" t="s">
        <v>75</v>
      </c>
      <c r="C18" s="41">
        <v>200</v>
      </c>
      <c r="D18" s="24">
        <v>12.75</v>
      </c>
      <c r="E18" s="11">
        <v>8.25</v>
      </c>
      <c r="F18" s="11">
        <v>9.6999999999999993</v>
      </c>
      <c r="G18" s="11">
        <v>31.8</v>
      </c>
      <c r="H18" s="11">
        <v>247.5</v>
      </c>
    </row>
    <row r="19" spans="1:8" ht="18" customHeight="1" x14ac:dyDescent="0.25">
      <c r="A19" s="55">
        <v>108</v>
      </c>
      <c r="B19" s="56" t="s">
        <v>72</v>
      </c>
      <c r="C19" s="39">
        <v>90</v>
      </c>
      <c r="D19" s="13">
        <f>44.15-5.55+0.48+2.45-10.27+7.38+1.32</f>
        <v>39.96</v>
      </c>
      <c r="E19" s="19">
        <v>6.9</v>
      </c>
      <c r="F19" s="19">
        <f>10.1-2.6</f>
        <v>7.5</v>
      </c>
      <c r="G19" s="19">
        <v>8.6999999999999993</v>
      </c>
      <c r="H19" s="19">
        <v>129.9</v>
      </c>
    </row>
    <row r="20" spans="1:8" ht="18" customHeight="1" x14ac:dyDescent="0.25">
      <c r="A20" s="32" t="s">
        <v>18</v>
      </c>
      <c r="B20" s="57" t="s">
        <v>63</v>
      </c>
      <c r="C20" s="17">
        <v>180</v>
      </c>
      <c r="D20" s="13">
        <v>15.18</v>
      </c>
      <c r="E20" s="11">
        <f>12.72-6.81</f>
        <v>5.910000000000001</v>
      </c>
      <c r="F20" s="11">
        <v>8.16</v>
      </c>
      <c r="G20" s="11">
        <f>30.36-5.15</f>
        <v>25.21</v>
      </c>
      <c r="H20" s="11">
        <v>197.92</v>
      </c>
    </row>
    <row r="21" spans="1:8" ht="18" customHeight="1" x14ac:dyDescent="0.25">
      <c r="A21" s="30">
        <v>300</v>
      </c>
      <c r="B21" s="15" t="s">
        <v>14</v>
      </c>
      <c r="C21" s="35">
        <v>200</v>
      </c>
      <c r="D21" s="13">
        <v>3.52</v>
      </c>
      <c r="E21" s="3">
        <v>0.1</v>
      </c>
      <c r="F21" s="3">
        <v>0</v>
      </c>
      <c r="G21" s="3">
        <v>20.2</v>
      </c>
      <c r="H21" s="3">
        <v>81.2</v>
      </c>
    </row>
    <row r="22" spans="1:8" ht="18" customHeight="1" x14ac:dyDescent="0.25">
      <c r="A22" s="32" t="s">
        <v>17</v>
      </c>
      <c r="B22" s="3" t="s">
        <v>3</v>
      </c>
      <c r="C22" s="35">
        <v>30</v>
      </c>
      <c r="D22" s="13">
        <v>2.76</v>
      </c>
      <c r="E22" s="1">
        <f>6.6/100*30</f>
        <v>1.98</v>
      </c>
      <c r="F22" s="36">
        <f>1.2/100*30</f>
        <v>0.36</v>
      </c>
      <c r="G22" s="1">
        <f>33.4/100*30</f>
        <v>10.02</v>
      </c>
      <c r="H22" s="1">
        <v>51.24</v>
      </c>
    </row>
    <row r="23" spans="1:8" ht="18" customHeight="1" x14ac:dyDescent="0.25">
      <c r="A23" s="30"/>
      <c r="B23" s="6" t="s">
        <v>12</v>
      </c>
      <c r="C23" s="34">
        <f t="shared" ref="C23:H23" si="1">SUM(C18:C22)</f>
        <v>700</v>
      </c>
      <c r="D23" s="43">
        <f t="shared" si="1"/>
        <v>74.17</v>
      </c>
      <c r="E23" s="43">
        <f t="shared" si="1"/>
        <v>23.140000000000004</v>
      </c>
      <c r="F23" s="43">
        <f t="shared" si="1"/>
        <v>25.72</v>
      </c>
      <c r="G23" s="43">
        <f t="shared" si="1"/>
        <v>95.93</v>
      </c>
      <c r="H23" s="43">
        <f t="shared" si="1"/>
        <v>707.76</v>
      </c>
    </row>
    <row r="24" spans="1:8" ht="18" customHeight="1" x14ac:dyDescent="0.25">
      <c r="A24" s="30"/>
      <c r="B24" s="6"/>
      <c r="C24" s="34"/>
      <c r="D24" s="22"/>
      <c r="E24" s="4">
        <f>E15+E23</f>
        <v>38.011923076923082</v>
      </c>
      <c r="F24" s="4">
        <f>F15+F23</f>
        <v>41.521538461538462</v>
      </c>
      <c r="G24" s="4">
        <f>G15+G23</f>
        <v>162.93115384615385</v>
      </c>
      <c r="H24" s="4">
        <f>H15+H23</f>
        <v>1177.52</v>
      </c>
    </row>
    <row r="26" spans="1:8" x14ac:dyDescent="0.2">
      <c r="E26" s="25"/>
      <c r="F26" s="25"/>
      <c r="G26" s="25"/>
      <c r="H26" s="25"/>
    </row>
  </sheetData>
  <mergeCells count="14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E3:G4"/>
    <mergeCell ref="E5:E7"/>
    <mergeCell ref="A10:B10"/>
    <mergeCell ref="A17:B17"/>
    <mergeCell ref="A9:B9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7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37</v>
      </c>
      <c r="L2" t="s">
        <v>38</v>
      </c>
      <c r="M2" t="s">
        <v>36</v>
      </c>
      <c r="N2" t="s">
        <v>41</v>
      </c>
      <c r="O2" t="s">
        <v>42</v>
      </c>
      <c r="P2" t="s">
        <v>35</v>
      </c>
      <c r="Q2" t="s">
        <v>33</v>
      </c>
      <c r="R2" t="s">
        <v>43</v>
      </c>
      <c r="S2" t="s">
        <v>45</v>
      </c>
      <c r="T2" t="s">
        <v>48</v>
      </c>
    </row>
    <row r="3" spans="1:20" x14ac:dyDescent="0.2">
      <c r="A3" s="46" t="s">
        <v>22</v>
      </c>
      <c r="B3" s="46">
        <v>2</v>
      </c>
      <c r="C3" s="46">
        <v>1</v>
      </c>
      <c r="D3" s="46"/>
      <c r="E3" s="46">
        <v>9</v>
      </c>
      <c r="F3" s="46">
        <v>3</v>
      </c>
      <c r="G3" s="46">
        <v>1</v>
      </c>
      <c r="H3" s="46">
        <v>3</v>
      </c>
      <c r="I3" s="46"/>
      <c r="J3" s="46">
        <v>1</v>
      </c>
      <c r="K3" s="46">
        <v>2</v>
      </c>
      <c r="L3" s="46">
        <v>1</v>
      </c>
      <c r="M3" s="46">
        <v>2</v>
      </c>
      <c r="N3" s="46">
        <v>2</v>
      </c>
      <c r="O3" s="46"/>
      <c r="P3" s="46">
        <v>1</v>
      </c>
      <c r="Q3" s="46">
        <v>1</v>
      </c>
      <c r="R3" s="46">
        <v>1</v>
      </c>
      <c r="S3" s="46"/>
    </row>
    <row r="4" spans="1:20" x14ac:dyDescent="0.2">
      <c r="A4" s="46" t="s">
        <v>23</v>
      </c>
      <c r="B4" s="46">
        <v>1</v>
      </c>
      <c r="C4" s="46">
        <v>2</v>
      </c>
      <c r="D4" s="46"/>
      <c r="E4" s="46">
        <v>5</v>
      </c>
      <c r="F4" s="46"/>
      <c r="G4" s="46">
        <v>3</v>
      </c>
      <c r="H4" s="46">
        <v>3</v>
      </c>
      <c r="I4" s="46"/>
      <c r="J4" s="46">
        <v>2</v>
      </c>
      <c r="K4" s="46">
        <v>2</v>
      </c>
      <c r="L4" s="46"/>
      <c r="M4" s="46">
        <v>3</v>
      </c>
      <c r="N4" s="46">
        <v>1</v>
      </c>
      <c r="O4" s="46">
        <v>1</v>
      </c>
      <c r="P4" s="46">
        <v>1</v>
      </c>
      <c r="Q4" s="46">
        <v>2</v>
      </c>
      <c r="R4" s="46"/>
      <c r="S4" s="46">
        <v>1</v>
      </c>
    </row>
    <row r="5" spans="1:20" x14ac:dyDescent="0.2">
      <c r="A5" s="46" t="s">
        <v>60</v>
      </c>
      <c r="B5" s="46">
        <v>4</v>
      </c>
      <c r="C5" s="46">
        <v>3</v>
      </c>
      <c r="D5" s="46"/>
      <c r="E5" s="46">
        <v>5</v>
      </c>
      <c r="F5" s="46">
        <v>7</v>
      </c>
      <c r="G5" s="46">
        <v>2</v>
      </c>
      <c r="H5" s="46"/>
      <c r="I5" s="46">
        <v>1</v>
      </c>
      <c r="J5" s="46">
        <v>2</v>
      </c>
      <c r="K5" s="46">
        <v>2</v>
      </c>
      <c r="L5" s="46"/>
      <c r="M5" s="46">
        <v>1</v>
      </c>
      <c r="N5" s="46">
        <v>1</v>
      </c>
      <c r="O5" s="46"/>
      <c r="P5" s="46"/>
      <c r="Q5" s="46"/>
      <c r="R5" s="46">
        <v>1</v>
      </c>
      <c r="S5" s="46">
        <v>1</v>
      </c>
    </row>
    <row r="6" spans="1:20" ht="15.75" x14ac:dyDescent="0.25">
      <c r="A6" s="52" t="s">
        <v>47</v>
      </c>
      <c r="B6" s="52">
        <v>2</v>
      </c>
      <c r="C6" s="52">
        <v>1</v>
      </c>
      <c r="D6" s="52">
        <v>1</v>
      </c>
      <c r="E6" s="52">
        <v>5</v>
      </c>
      <c r="F6" s="52">
        <v>2</v>
      </c>
      <c r="G6" s="52">
        <v>3</v>
      </c>
      <c r="H6" s="52">
        <v>2</v>
      </c>
      <c r="I6" s="52"/>
      <c r="J6" s="52"/>
      <c r="K6" s="52">
        <v>2</v>
      </c>
      <c r="L6" s="52"/>
      <c r="M6" s="52">
        <v>1</v>
      </c>
      <c r="N6" s="52"/>
      <c r="O6" s="52">
        <v>1</v>
      </c>
      <c r="P6" s="52"/>
      <c r="Q6" s="52"/>
      <c r="R6" s="52">
        <v>1</v>
      </c>
      <c r="S6" s="52"/>
    </row>
    <row r="8" spans="1:20" x14ac:dyDescent="0.2">
      <c r="A8" t="s">
        <v>21</v>
      </c>
      <c r="B8" t="s">
        <v>32</v>
      </c>
      <c r="C8" t="s">
        <v>33</v>
      </c>
      <c r="D8" t="s">
        <v>34</v>
      </c>
      <c r="E8" t="s">
        <v>27</v>
      </c>
      <c r="F8" t="s">
        <v>28</v>
      </c>
      <c r="G8" t="s">
        <v>29</v>
      </c>
      <c r="H8" t="s">
        <v>30</v>
      </c>
      <c r="I8" t="s">
        <v>31</v>
      </c>
      <c r="J8" t="s">
        <v>35</v>
      </c>
      <c r="K8" t="s">
        <v>36</v>
      </c>
      <c r="L8" t="s">
        <v>39</v>
      </c>
      <c r="M8" t="s">
        <v>40</v>
      </c>
      <c r="N8" t="s">
        <v>44</v>
      </c>
      <c r="O8" t="s">
        <v>46</v>
      </c>
      <c r="P8" t="s">
        <v>43</v>
      </c>
    </row>
    <row r="9" spans="1:20" x14ac:dyDescent="0.2">
      <c r="A9" s="46" t="s">
        <v>22</v>
      </c>
      <c r="B9" s="46">
        <v>8</v>
      </c>
      <c r="C9" s="46">
        <v>3</v>
      </c>
      <c r="D9" s="46">
        <v>1</v>
      </c>
      <c r="E9" s="46"/>
      <c r="F9" s="46">
        <v>1</v>
      </c>
      <c r="G9" s="46">
        <v>3</v>
      </c>
      <c r="H9" s="46">
        <v>3</v>
      </c>
      <c r="I9" s="46">
        <v>2</v>
      </c>
      <c r="J9" s="46">
        <v>2</v>
      </c>
      <c r="K9" s="46">
        <v>2</v>
      </c>
      <c r="L9" s="46">
        <v>1</v>
      </c>
      <c r="M9" s="46">
        <v>1</v>
      </c>
      <c r="N9" s="46"/>
      <c r="O9" s="46"/>
      <c r="P9" s="46"/>
      <c r="Q9" s="46"/>
      <c r="R9" s="46"/>
      <c r="S9" s="46"/>
    </row>
    <row r="10" spans="1:20" x14ac:dyDescent="0.2">
      <c r="A10" s="46" t="s">
        <v>23</v>
      </c>
      <c r="B10" s="46">
        <v>3</v>
      </c>
      <c r="C10" s="46">
        <v>1</v>
      </c>
      <c r="D10" s="46">
        <v>2</v>
      </c>
      <c r="E10" s="46">
        <v>3</v>
      </c>
      <c r="F10" s="46">
        <v>6</v>
      </c>
      <c r="G10" s="46">
        <v>1</v>
      </c>
      <c r="H10" s="46">
        <v>5</v>
      </c>
      <c r="I10" s="46">
        <v>2</v>
      </c>
      <c r="J10" s="46">
        <v>3</v>
      </c>
      <c r="K10" s="46">
        <v>1</v>
      </c>
      <c r="L10" s="46">
        <v>1</v>
      </c>
      <c r="M10" s="46"/>
      <c r="N10" s="46">
        <v>1</v>
      </c>
      <c r="O10" s="46">
        <v>1</v>
      </c>
      <c r="P10" s="46"/>
      <c r="Q10" s="46"/>
      <c r="R10" s="46"/>
      <c r="S10" s="46"/>
    </row>
    <row r="11" spans="1:20" x14ac:dyDescent="0.2">
      <c r="A11" s="46" t="s">
        <v>60</v>
      </c>
      <c r="B11" s="46">
        <v>8</v>
      </c>
      <c r="C11" s="46"/>
      <c r="D11" s="46"/>
      <c r="E11" s="46"/>
      <c r="F11" s="46">
        <v>3</v>
      </c>
      <c r="G11" s="46">
        <v>3</v>
      </c>
      <c r="H11" s="46">
        <v>5</v>
      </c>
      <c r="I11" s="46">
        <v>1</v>
      </c>
      <c r="J11" s="46">
        <v>1</v>
      </c>
      <c r="K11" s="46">
        <v>2</v>
      </c>
      <c r="L11" s="46">
        <v>1</v>
      </c>
      <c r="M11" s="46">
        <v>1</v>
      </c>
      <c r="N11" s="46"/>
      <c r="O11" s="46">
        <v>1</v>
      </c>
      <c r="P11" s="46">
        <v>2</v>
      </c>
      <c r="Q11" s="46">
        <v>1</v>
      </c>
      <c r="R11" s="46"/>
      <c r="S11" s="46">
        <v>2</v>
      </c>
    </row>
    <row r="12" spans="1:20" ht="15.75" x14ac:dyDescent="0.25">
      <c r="A12" s="52" t="s">
        <v>47</v>
      </c>
      <c r="B12" s="52">
        <v>5</v>
      </c>
      <c r="C12" s="52"/>
      <c r="D12" s="52"/>
      <c r="E12" s="52">
        <v>3</v>
      </c>
      <c r="F12" s="52">
        <v>2</v>
      </c>
      <c r="G12" s="52">
        <v>3</v>
      </c>
      <c r="H12" s="52">
        <v>2</v>
      </c>
      <c r="I12" s="52">
        <v>2</v>
      </c>
      <c r="J12" s="52"/>
      <c r="K12" s="52"/>
      <c r="L12" s="52"/>
      <c r="M12" s="52">
        <v>1</v>
      </c>
      <c r="N12" s="52"/>
      <c r="O12" s="52"/>
      <c r="P12" s="52">
        <v>1</v>
      </c>
      <c r="Q12" s="52"/>
      <c r="R12" s="52"/>
      <c r="S12" s="52"/>
    </row>
    <row r="18" spans="1:11" ht="38.25" x14ac:dyDescent="0.2">
      <c r="A18" s="47" t="s">
        <v>7</v>
      </c>
      <c r="B18" s="45" t="s">
        <v>68</v>
      </c>
      <c r="C18" s="45" t="s">
        <v>65</v>
      </c>
      <c r="D18" s="45" t="s">
        <v>64</v>
      </c>
      <c r="E18" s="45" t="s">
        <v>66</v>
      </c>
      <c r="F18" s="45" t="s">
        <v>67</v>
      </c>
      <c r="G18" s="45"/>
      <c r="H18" s="45"/>
      <c r="I18" s="45"/>
      <c r="J18" s="45"/>
      <c r="K18" s="45"/>
    </row>
    <row r="19" spans="1:11" x14ac:dyDescent="0.2">
      <c r="A19" s="46" t="s">
        <v>49</v>
      </c>
      <c r="B19" s="46">
        <v>1</v>
      </c>
      <c r="C19" s="46">
        <v>7.0000000000000007E-2</v>
      </c>
      <c r="D19" s="46">
        <v>4700</v>
      </c>
      <c r="E19" s="46">
        <f t="shared" ref="E19:E25" si="0">C19*D19</f>
        <v>329.00000000000006</v>
      </c>
      <c r="F19" s="46">
        <f>E19*2</f>
        <v>658.00000000000011</v>
      </c>
      <c r="G19" s="46"/>
      <c r="H19" s="46"/>
      <c r="I19" s="46"/>
      <c r="J19" s="46"/>
      <c r="K19" s="46"/>
    </row>
    <row r="20" spans="1:11" x14ac:dyDescent="0.2">
      <c r="A20" s="46" t="s">
        <v>61</v>
      </c>
      <c r="B20" s="46">
        <v>1</v>
      </c>
      <c r="C20" s="46">
        <v>7.0000000000000007E-2</v>
      </c>
      <c r="D20" s="46">
        <v>4700</v>
      </c>
      <c r="E20" s="46">
        <f t="shared" si="0"/>
        <v>329.00000000000006</v>
      </c>
      <c r="F20" s="46">
        <f t="shared" ref="F20:F25" si="1">E20*2</f>
        <v>658.00000000000011</v>
      </c>
      <c r="G20" s="46"/>
      <c r="H20" s="46"/>
      <c r="I20" s="46"/>
      <c r="J20" s="46"/>
      <c r="K20" s="46"/>
    </row>
    <row r="21" spans="1:11" x14ac:dyDescent="0.2">
      <c r="A21" s="46" t="s">
        <v>50</v>
      </c>
      <c r="B21" s="46">
        <v>1</v>
      </c>
      <c r="C21" s="46">
        <v>7.0000000000000007E-2</v>
      </c>
      <c r="D21" s="46">
        <v>4700</v>
      </c>
      <c r="E21" s="46">
        <f t="shared" si="0"/>
        <v>329.00000000000006</v>
      </c>
      <c r="F21" s="46">
        <f t="shared" si="1"/>
        <v>658.00000000000011</v>
      </c>
      <c r="G21" s="46">
        <v>2</v>
      </c>
      <c r="H21" s="46">
        <f>F21*G21</f>
        <v>1316.0000000000002</v>
      </c>
      <c r="I21" s="46"/>
      <c r="J21" s="46"/>
      <c r="K21" s="46">
        <v>0.13</v>
      </c>
    </row>
    <row r="22" spans="1:11" x14ac:dyDescent="0.2">
      <c r="A22" s="46" t="s">
        <v>53</v>
      </c>
      <c r="B22" s="46">
        <v>2</v>
      </c>
      <c r="C22" s="46">
        <v>2.5000000000000001E-2</v>
      </c>
      <c r="D22" s="46">
        <f>D21*2</f>
        <v>9400</v>
      </c>
      <c r="E22" s="46">
        <f t="shared" si="0"/>
        <v>235</v>
      </c>
      <c r="F22" s="46">
        <f t="shared" si="1"/>
        <v>470</v>
      </c>
      <c r="G22" s="46"/>
      <c r="H22" s="46"/>
      <c r="I22" s="46"/>
      <c r="J22" s="46"/>
      <c r="K22" s="46"/>
    </row>
    <row r="23" spans="1:11" x14ac:dyDescent="0.2">
      <c r="A23" s="46" t="s">
        <v>69</v>
      </c>
      <c r="B23" s="46">
        <v>1</v>
      </c>
      <c r="C23" s="46">
        <v>0.12</v>
      </c>
      <c r="D23" s="46">
        <v>4700</v>
      </c>
      <c r="E23" s="46">
        <f t="shared" si="0"/>
        <v>564</v>
      </c>
      <c r="F23" s="46">
        <f t="shared" si="1"/>
        <v>1128</v>
      </c>
      <c r="G23" s="46"/>
      <c r="H23" s="46"/>
      <c r="I23" s="46"/>
      <c r="J23" s="46"/>
      <c r="K23" s="46"/>
    </row>
    <row r="24" spans="1:11" x14ac:dyDescent="0.2">
      <c r="A24" s="46" t="s">
        <v>70</v>
      </c>
      <c r="B24" s="46">
        <v>1</v>
      </c>
      <c r="C24" s="46">
        <v>0.13</v>
      </c>
      <c r="D24" s="46">
        <v>4700</v>
      </c>
      <c r="E24" s="46">
        <f t="shared" si="0"/>
        <v>611</v>
      </c>
      <c r="F24" s="46">
        <f t="shared" si="1"/>
        <v>1222</v>
      </c>
      <c r="G24" s="46"/>
      <c r="H24" s="46"/>
      <c r="I24" s="46"/>
      <c r="J24" s="46"/>
      <c r="K24" s="46"/>
    </row>
    <row r="25" spans="1:11" x14ac:dyDescent="0.2">
      <c r="A25" s="46" t="s">
        <v>71</v>
      </c>
      <c r="B25" s="46">
        <v>1</v>
      </c>
      <c r="C25" s="46">
        <v>0.08</v>
      </c>
      <c r="D25" s="46">
        <v>4700</v>
      </c>
      <c r="E25" s="46">
        <f t="shared" si="0"/>
        <v>376</v>
      </c>
      <c r="F25" s="46">
        <f t="shared" si="1"/>
        <v>752</v>
      </c>
      <c r="G25" s="46"/>
      <c r="H25" s="46"/>
      <c r="I25" s="46"/>
      <c r="J25" s="46"/>
      <c r="K25" s="46"/>
    </row>
    <row r="26" spans="1:11" x14ac:dyDescent="0.2">
      <c r="A26" s="47" t="s">
        <v>21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x14ac:dyDescent="0.2">
      <c r="A27" s="46" t="s">
        <v>51</v>
      </c>
      <c r="B27" s="46">
        <v>1</v>
      </c>
      <c r="C27" s="46">
        <v>7.0000000000000007E-2</v>
      </c>
      <c r="D27" s="46">
        <v>2049</v>
      </c>
      <c r="E27" s="46">
        <f>C27*D27</f>
        <v>143.43</v>
      </c>
      <c r="F27" s="46">
        <f>E27*2</f>
        <v>286.86</v>
      </c>
      <c r="G27" s="46"/>
      <c r="H27" s="46">
        <v>400</v>
      </c>
      <c r="I27" s="46"/>
      <c r="J27" s="46"/>
      <c r="K27" s="46"/>
    </row>
    <row r="28" spans="1:11" x14ac:dyDescent="0.2">
      <c r="A28" s="46" t="s">
        <v>62</v>
      </c>
      <c r="B28" s="46">
        <v>1</v>
      </c>
      <c r="C28" s="46">
        <v>7.0000000000000007E-2</v>
      </c>
      <c r="D28" s="46">
        <v>2049</v>
      </c>
      <c r="E28" s="46">
        <f>C28*D28</f>
        <v>143.43</v>
      </c>
      <c r="F28" s="46">
        <f>E28*2</f>
        <v>286.86</v>
      </c>
      <c r="G28" s="46"/>
      <c r="H28" s="46">
        <v>400</v>
      </c>
      <c r="I28" s="46"/>
      <c r="J28" s="46"/>
      <c r="K28" s="46"/>
    </row>
    <row r="29" spans="1:11" x14ac:dyDescent="0.2">
      <c r="A29" s="46" t="s">
        <v>52</v>
      </c>
      <c r="B29" s="46">
        <v>1</v>
      </c>
      <c r="C29" s="46">
        <v>7.0000000000000007E-2</v>
      </c>
      <c r="D29" s="46">
        <v>2049</v>
      </c>
      <c r="E29" s="46">
        <f>C29*D29</f>
        <v>143.43</v>
      </c>
      <c r="F29" s="46">
        <f>E29*2</f>
        <v>286.86</v>
      </c>
      <c r="G29" s="46"/>
      <c r="H29" s="46">
        <v>400</v>
      </c>
      <c r="I29" s="46"/>
      <c r="J29" s="46"/>
      <c r="K29" s="46"/>
    </row>
    <row r="30" spans="1:11" x14ac:dyDescent="0.2">
      <c r="A30" s="46" t="s">
        <v>53</v>
      </c>
      <c r="B30" s="46">
        <v>2</v>
      </c>
      <c r="C30" s="46">
        <v>2.5000000000000001E-2</v>
      </c>
      <c r="D30" s="46">
        <f>D29*2</f>
        <v>4098</v>
      </c>
      <c r="E30" s="46">
        <f>C30*D30</f>
        <v>102.45</v>
      </c>
      <c r="F30" s="46">
        <f>E30*2</f>
        <v>204.9</v>
      </c>
      <c r="G30" s="46">
        <v>2</v>
      </c>
      <c r="H30" s="46">
        <f>F30*G30</f>
        <v>409.8</v>
      </c>
      <c r="I30" s="46"/>
      <c r="J30" s="46"/>
      <c r="K30" s="46"/>
    </row>
    <row r="32" spans="1:11" ht="23.25" x14ac:dyDescent="0.35">
      <c r="A32" s="53">
        <v>4700</v>
      </c>
      <c r="B32" s="47" t="s">
        <v>7</v>
      </c>
    </row>
    <row r="33" spans="1:2" ht="23.25" x14ac:dyDescent="0.35">
      <c r="A33" s="54">
        <v>2049</v>
      </c>
      <c r="B33" s="47" t="s">
        <v>20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44" t="s">
        <v>53</v>
      </c>
      <c r="B3" s="49" t="s">
        <v>54</v>
      </c>
      <c r="C3" s="45" t="s">
        <v>55</v>
      </c>
      <c r="D3" s="46"/>
      <c r="E3" s="45" t="s">
        <v>56</v>
      </c>
      <c r="F3" s="45" t="s">
        <v>59</v>
      </c>
      <c r="G3" s="49" t="s">
        <v>54</v>
      </c>
      <c r="H3" s="45" t="s">
        <v>55</v>
      </c>
      <c r="I3" s="46"/>
      <c r="J3" s="45" t="s">
        <v>56</v>
      </c>
      <c r="K3" s="45" t="s">
        <v>59</v>
      </c>
      <c r="L3" s="49" t="s">
        <v>54</v>
      </c>
      <c r="M3" s="45" t="s">
        <v>55</v>
      </c>
      <c r="N3" s="46"/>
      <c r="O3" s="45" t="s">
        <v>56</v>
      </c>
      <c r="P3" s="45" t="s">
        <v>59</v>
      </c>
      <c r="Q3" s="49" t="s">
        <v>54</v>
      </c>
      <c r="R3" s="45" t="s">
        <v>55</v>
      </c>
      <c r="S3" s="46"/>
      <c r="T3" s="45" t="s">
        <v>56</v>
      </c>
      <c r="U3" s="45" t="s">
        <v>59</v>
      </c>
    </row>
    <row r="4" spans="1:21" x14ac:dyDescent="0.2">
      <c r="A4" s="50" t="s">
        <v>7</v>
      </c>
      <c r="B4" s="47">
        <v>2</v>
      </c>
      <c r="C4" s="46">
        <v>2.5000000000000001E-2</v>
      </c>
      <c r="D4" s="46">
        <v>4700</v>
      </c>
      <c r="E4" s="46">
        <f>B4*D4</f>
        <v>9400</v>
      </c>
      <c r="F4" s="46">
        <f>C4*E4</f>
        <v>235</v>
      </c>
      <c r="G4" s="47">
        <v>2</v>
      </c>
      <c r="H4" s="46">
        <v>2.5000000000000001E-2</v>
      </c>
      <c r="I4" s="46">
        <v>4700</v>
      </c>
      <c r="J4" s="46">
        <f>G4*I4</f>
        <v>9400</v>
      </c>
      <c r="K4" s="46">
        <f>H4*J4</f>
        <v>235</v>
      </c>
      <c r="L4" s="47">
        <v>1</v>
      </c>
      <c r="M4" s="46">
        <v>2.5000000000000001E-2</v>
      </c>
      <c r="N4" s="46">
        <v>4700</v>
      </c>
      <c r="O4" s="46">
        <f>L4*N4</f>
        <v>4700</v>
      </c>
      <c r="P4" s="46">
        <f>M4*O4</f>
        <v>117.5</v>
      </c>
      <c r="Q4" s="47">
        <v>1</v>
      </c>
      <c r="R4" s="46">
        <v>2.5000000000000001E-2</v>
      </c>
      <c r="S4" s="46">
        <v>4700</v>
      </c>
      <c r="T4" s="46">
        <f>Q4*S4</f>
        <v>4700</v>
      </c>
      <c r="U4" s="46">
        <f>R4*T4</f>
        <v>117.5</v>
      </c>
    </row>
    <row r="5" spans="1:21" x14ac:dyDescent="0.2">
      <c r="A5" s="50" t="s">
        <v>20</v>
      </c>
      <c r="B5" s="47">
        <v>2</v>
      </c>
      <c r="C5" s="46">
        <v>2.5000000000000001E-2</v>
      </c>
      <c r="D5" s="46">
        <v>2049</v>
      </c>
      <c r="E5" s="46">
        <f>B5*D5</f>
        <v>4098</v>
      </c>
      <c r="F5" s="46">
        <f>C5*E5</f>
        <v>102.45</v>
      </c>
      <c r="G5" s="47">
        <v>1</v>
      </c>
      <c r="H5" s="46">
        <v>2.5000000000000001E-2</v>
      </c>
      <c r="I5" s="46">
        <v>2049</v>
      </c>
      <c r="J5" s="46">
        <f>G5*I5</f>
        <v>2049</v>
      </c>
      <c r="K5" s="46">
        <f>H5*J5</f>
        <v>51.225000000000001</v>
      </c>
      <c r="L5" s="47">
        <v>2</v>
      </c>
      <c r="M5" s="46">
        <v>2.5000000000000001E-2</v>
      </c>
      <c r="N5" s="46">
        <v>2049</v>
      </c>
      <c r="O5" s="46">
        <f>L5*N5</f>
        <v>4098</v>
      </c>
      <c r="P5" s="46">
        <f>M5*O5</f>
        <v>102.45</v>
      </c>
      <c r="Q5" s="47">
        <v>1</v>
      </c>
      <c r="R5" s="46">
        <v>2.5000000000000001E-2</v>
      </c>
      <c r="S5" s="46">
        <v>2049</v>
      </c>
      <c r="T5" s="46">
        <f>Q5*S5</f>
        <v>2049</v>
      </c>
      <c r="U5" s="46">
        <f>R5*T5</f>
        <v>51.225000000000001</v>
      </c>
    </row>
    <row r="6" spans="1:21" x14ac:dyDescent="0.2">
      <c r="A6" s="83" t="s">
        <v>57</v>
      </c>
      <c r="B6" s="83"/>
      <c r="C6" s="83"/>
      <c r="D6" s="83"/>
      <c r="E6" s="83"/>
      <c r="F6" s="48">
        <f>SUM(F4:F5)</f>
        <v>337.45</v>
      </c>
      <c r="G6" s="51"/>
      <c r="H6" s="51"/>
      <c r="I6" s="51"/>
      <c r="J6" s="51"/>
      <c r="K6" s="48">
        <f>SUM(K4:K5)</f>
        <v>286.22500000000002</v>
      </c>
      <c r="L6" s="51"/>
      <c r="M6" s="51"/>
      <c r="N6" s="51"/>
      <c r="O6" s="51"/>
      <c r="P6" s="48">
        <f>SUM(P4:P5)</f>
        <v>219.95</v>
      </c>
      <c r="Q6" s="51"/>
      <c r="R6" s="51"/>
      <c r="S6" s="51"/>
      <c r="T6" s="51"/>
      <c r="U6" s="48">
        <f>SUM(U4:U5)</f>
        <v>168.72499999999999</v>
      </c>
    </row>
    <row r="7" spans="1:21" x14ac:dyDescent="0.2">
      <c r="A7" s="83" t="s">
        <v>58</v>
      </c>
      <c r="B7" s="83"/>
      <c r="C7" s="83"/>
      <c r="D7" s="83"/>
      <c r="E7" s="83"/>
      <c r="F7" s="48">
        <f>F6*2</f>
        <v>674.9</v>
      </c>
      <c r="G7" s="51"/>
      <c r="H7" s="51"/>
      <c r="I7" s="51"/>
      <c r="J7" s="51"/>
      <c r="K7" s="48">
        <f>K6*2</f>
        <v>572.45000000000005</v>
      </c>
      <c r="L7" s="51"/>
      <c r="M7" s="51"/>
      <c r="N7" s="51"/>
      <c r="O7" s="51"/>
      <c r="P7" s="48">
        <f>P6*2</f>
        <v>439.9</v>
      </c>
      <c r="Q7" s="51"/>
      <c r="R7" s="51"/>
      <c r="S7" s="51"/>
      <c r="T7" s="51"/>
      <c r="U7" s="48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 день</vt:lpstr>
      <vt:lpstr>Лист3</vt:lpstr>
      <vt:lpstr>Лист4</vt:lpstr>
      <vt:lpstr>'9 день'!Заголовки_для_печати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2024-08-14T14:21:02Z</cp:lastPrinted>
  <dcterms:created xsi:type="dcterms:W3CDTF">2017-07-26T06:10:42Z</dcterms:created>
  <dcterms:modified xsi:type="dcterms:W3CDTF">2024-09-07T06:34:04Z</dcterms:modified>
</cp:coreProperties>
</file>