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2024\питание\"/>
    </mc:Choice>
  </mc:AlternateContent>
  <bookViews>
    <workbookView xWindow="0" yWindow="240" windowWidth="21840" windowHeight="12120"/>
  </bookViews>
  <sheets>
    <sheet name="6" sheetId="17" r:id="rId1"/>
    <sheet name="Лист3" sheetId="23" state="hidden" r:id="rId2"/>
    <sheet name="Лист4" sheetId="24" state="hidden" r:id="rId3"/>
  </sheets>
  <definedNames>
    <definedName name="_xlnm._FilterDatabase" localSheetId="0" hidden="1">'6'!$A$1:$J$25</definedName>
    <definedName name="_xlnm.Print_Titles" localSheetId="0">'6'!$3:$7</definedName>
  </definedNames>
  <calcPr calcId="162913" fullCalcOnLoad="1" refMode="R1C1"/>
</workbook>
</file>

<file path=xl/calcChain.xml><?xml version="1.0" encoding="utf-8"?>
<calcChain xmlns="http://schemas.openxmlformats.org/spreadsheetml/2006/main">
  <c r="D18" i="17" l="1"/>
  <c r="D14" i="17"/>
  <c r="D15" i="17" s="1"/>
  <c r="G11" i="17"/>
  <c r="F11" i="17"/>
  <c r="E11" i="17"/>
  <c r="G18" i="17"/>
  <c r="G22" i="17" s="1"/>
  <c r="F18" i="17"/>
  <c r="E18" i="17"/>
  <c r="D20" i="17"/>
  <c r="D22" i="17" s="1"/>
  <c r="G10" i="17"/>
  <c r="G15" i="17" s="1"/>
  <c r="F10" i="17"/>
  <c r="E10" i="17"/>
  <c r="F24" i="23"/>
  <c r="E23" i="23"/>
  <c r="F23" i="23" s="1"/>
  <c r="E24" i="23"/>
  <c r="E25" i="23"/>
  <c r="F25" i="23" s="1"/>
  <c r="F29" i="23"/>
  <c r="F27" i="23"/>
  <c r="F19" i="23"/>
  <c r="G21" i="17"/>
  <c r="F21" i="17"/>
  <c r="E21" i="17"/>
  <c r="C22" i="17"/>
  <c r="C15" i="17"/>
  <c r="T5" i="24"/>
  <c r="U5" i="24" s="1"/>
  <c r="T4" i="24"/>
  <c r="U4" i="24" s="1"/>
  <c r="O5" i="24"/>
  <c r="P5" i="24"/>
  <c r="O4" i="24"/>
  <c r="P4" i="24" s="1"/>
  <c r="P6" i="24" s="1"/>
  <c r="P7" i="24" s="1"/>
  <c r="J5" i="24"/>
  <c r="K5" i="24" s="1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 s="1"/>
  <c r="F22" i="23" s="1"/>
  <c r="E28" i="23"/>
  <c r="F28" i="23" s="1"/>
  <c r="E29" i="23"/>
  <c r="E27" i="23"/>
  <c r="E20" i="23"/>
  <c r="F20" i="23" s="1"/>
  <c r="E21" i="23"/>
  <c r="F21" i="23" s="1"/>
  <c r="H21" i="23" s="1"/>
  <c r="E19" i="23"/>
  <c r="D30" i="23"/>
  <c r="E30" i="23" s="1"/>
  <c r="F30" i="23" s="1"/>
  <c r="H30" i="23" s="1"/>
  <c r="H15" i="17"/>
  <c r="H22" i="17"/>
  <c r="H23" i="17"/>
  <c r="E15" i="17" l="1"/>
  <c r="G23" i="17"/>
  <c r="E22" i="17"/>
  <c r="F15" i="17"/>
  <c r="E23" i="17"/>
  <c r="F22" i="17"/>
  <c r="F23" i="17" s="1"/>
  <c r="U6" i="24"/>
  <c r="U7" i="24" s="1"/>
</calcChain>
</file>

<file path=xl/sharedStrings.xml><?xml version="1.0" encoding="utf-8"?>
<sst xmlns="http://schemas.openxmlformats.org/spreadsheetml/2006/main" count="115" uniqueCount="80">
  <si>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</si>
  <si>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</si>
  <si>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</si>
  <si>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</si>
  <si>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</si>
  <si>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</si>
  <si>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</si>
  <si>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</si>
  <si>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</si>
  <si>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</si>
  <si>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</si>
  <si>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</si>
  <si>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</si>
  <si>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</si>
  <si>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Каша гречневая рассыпчатая</t>
  </si>
  <si>
    <t>Итого</t>
  </si>
  <si>
    <t>Цена</t>
  </si>
  <si>
    <t>Фрукт</t>
  </si>
  <si>
    <t>пр</t>
  </si>
  <si>
    <t>1.5</t>
  </si>
  <si>
    <t>1.6</t>
  </si>
  <si>
    <t>Щи из св.капусты с картофелем</t>
  </si>
  <si>
    <t>неделя: 1               день6: понедельник</t>
  </si>
  <si>
    <t>Обед</t>
  </si>
  <si>
    <t>обед</t>
  </si>
  <si>
    <t>Напиток лимонный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</si>
  <si>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</si>
  <si>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</si>
  <si>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</si>
  <si>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</si>
  <si>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</si>
  <si>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</si>
  <si>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</si>
  <si>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</si>
  <si>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</si>
  <si>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</si>
  <si>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</si>
  <si>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</si>
  <si>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</si>
  <si>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</si>
  <si>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</si>
  <si>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</si>
  <si>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</si>
  <si>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</si>
  <si>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</si>
  <si>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</si>
  <si>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</si>
  <si>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</si>
  <si>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</si>
  <si>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</si>
  <si>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</si>
  <si>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</si>
  <si>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</si>
  <si>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</si>
  <si>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</si>
  <si>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</si>
  <si>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</si>
  <si>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</si>
  <si>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</si>
  <si>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</si>
  <si>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</si>
  <si>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</si>
  <si>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</si>
  <si>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</si>
  <si>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</si>
  <si>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</si>
  <si>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</si>
  <si>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</si>
  <si>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</si>
  <si>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</si>
  <si>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</si>
  <si>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</si>
  <si>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</si>
  <si>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</si>
  <si>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</si>
  <si>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 xml:space="preserve">Фрикадельки  в томатном соусе </t>
  </si>
  <si>
    <t>Пирожное школьное или кондитерское ( 1 шт.)</t>
  </si>
  <si>
    <t xml:space="preserve">Чай с сахаром </t>
  </si>
  <si>
    <t>Каша молочная рисовая или дружба с м/с</t>
  </si>
  <si>
    <t xml:space="preserve">Меню приготавливаемых блюд  для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</si>
</sst>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3" fillId="0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3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5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J17" sqref="J17"/>
    </sheetView>
  </sheetViews>
  <sheetFormatPr defaultColWidth="9.109375" defaultRowHeight="15" x14ac:dyDescent="0.25"/>
  <cols>
    <col min="1" max="1" width="10" style="26" customWidth="1"/>
    <col min="2" max="2" width="57" style="7" customWidth="1"/>
    <col min="3" max="3" width="9.5546875" style="35" customWidth="1"/>
    <col min="4" max="4" width="9.5546875" style="23" customWidth="1"/>
    <col min="5" max="5" width="10.33203125" style="7" customWidth="1"/>
    <col min="6" max="7" width="10.6640625" style="7" customWidth="1"/>
    <col min="8" max="8" width="11.88671875" style="7" customWidth="1"/>
    <col min="9" max="16384" width="9.109375" style="7"/>
  </cols>
  <sheetData>
    <row r="1" spans="1:8" ht="15" customHeight="1" x14ac:dyDescent="0.25">
      <c r="B1" s="67" t="s">
        <v>79</v>
      </c>
      <c r="C1" s="67"/>
      <c r="D1" s="67"/>
      <c r="E1" s="67"/>
      <c r="F1" s="67"/>
      <c r="G1" s="67"/>
      <c r="H1" s="25"/>
    </row>
    <row r="2" spans="1:8" x14ac:dyDescent="0.25">
      <c r="B2" s="68"/>
      <c r="C2" s="68"/>
      <c r="D2" s="68"/>
      <c r="E2" s="68"/>
      <c r="F2" s="68"/>
      <c r="G2" s="68"/>
    </row>
    <row r="3" spans="1:8" ht="15.75" customHeight="1" x14ac:dyDescent="0.25">
      <c r="A3" s="69" t="s">
        <v>13</v>
      </c>
      <c r="B3" s="72" t="s">
        <v>12</v>
      </c>
      <c r="C3" s="75" t="s">
        <v>5</v>
      </c>
      <c r="D3" s="78" t="s">
        <v>16</v>
      </c>
      <c r="E3" s="58" t="s">
        <v>6</v>
      </c>
      <c r="F3" s="58"/>
      <c r="G3" s="62"/>
      <c r="H3" s="59" t="s">
        <v>7</v>
      </c>
    </row>
    <row r="4" spans="1:8" ht="15.75" customHeight="1" x14ac:dyDescent="0.25">
      <c r="A4" s="70"/>
      <c r="B4" s="73"/>
      <c r="C4" s="76"/>
      <c r="D4" s="78"/>
      <c r="E4" s="56"/>
      <c r="F4" s="56"/>
      <c r="G4" s="63"/>
      <c r="H4" s="60"/>
    </row>
    <row r="5" spans="1:8" ht="15" customHeight="1" x14ac:dyDescent="0.25">
      <c r="A5" s="70"/>
      <c r="B5" s="73"/>
      <c r="C5" s="76"/>
      <c r="D5" s="78"/>
      <c r="E5" s="64" t="s">
        <v>1</v>
      </c>
      <c r="F5" s="72" t="s">
        <v>2</v>
      </c>
      <c r="G5" s="72" t="s">
        <v>3</v>
      </c>
      <c r="H5" s="60"/>
    </row>
    <row r="6" spans="1:8" ht="15" customHeight="1" x14ac:dyDescent="0.25">
      <c r="A6" s="70"/>
      <c r="B6" s="73"/>
      <c r="C6" s="76"/>
      <c r="D6" s="78"/>
      <c r="E6" s="65"/>
      <c r="F6" s="73"/>
      <c r="G6" s="73"/>
      <c r="H6" s="60"/>
    </row>
    <row r="7" spans="1:8" ht="33" customHeight="1" x14ac:dyDescent="0.25">
      <c r="A7" s="71"/>
      <c r="B7" s="74"/>
      <c r="C7" s="77"/>
      <c r="D7" s="78"/>
      <c r="E7" s="66"/>
      <c r="F7" s="74"/>
      <c r="G7" s="74"/>
      <c r="H7" s="61"/>
    </row>
    <row r="8" spans="1:8" ht="18" customHeight="1" x14ac:dyDescent="0.25">
      <c r="A8" s="57" t="s">
        <v>22</v>
      </c>
      <c r="B8" s="58"/>
      <c r="C8" s="34"/>
      <c r="D8" s="15"/>
      <c r="E8" s="15"/>
      <c r="F8" s="15"/>
      <c r="G8" s="15"/>
      <c r="H8" s="15"/>
    </row>
    <row r="9" spans="1:8" ht="18" customHeight="1" x14ac:dyDescent="0.25">
      <c r="A9" s="56" t="s">
        <v>11</v>
      </c>
      <c r="B9" s="56"/>
      <c r="C9" s="27"/>
      <c r="D9" s="22"/>
      <c r="E9" s="12"/>
      <c r="F9" s="12"/>
      <c r="G9" s="12"/>
      <c r="H9" s="12"/>
    </row>
    <row r="10" spans="1:8" ht="18" customHeight="1" x14ac:dyDescent="0.3">
      <c r="A10" s="28">
        <v>208</v>
      </c>
      <c r="B10" s="4" t="s">
        <v>78</v>
      </c>
      <c r="C10" s="32">
        <v>200</v>
      </c>
      <c r="D10" s="24">
        <v>37.090000000000003</v>
      </c>
      <c r="E10" s="11">
        <f>8.27160493827161+1.86+2</f>
        <v>12.131604938271609</v>
      </c>
      <c r="F10" s="11">
        <f>13.7449382716049</f>
        <v>13.7449382716049</v>
      </c>
      <c r="G10" s="11">
        <f>40.2469135802469-2.64-16</f>
        <v>21.606913580246896</v>
      </c>
      <c r="H10" s="39">
        <v>258.66000000000003</v>
      </c>
    </row>
    <row r="11" spans="1:8" ht="18" customHeight="1" x14ac:dyDescent="0.3">
      <c r="A11" s="30" t="s">
        <v>19</v>
      </c>
      <c r="B11" s="4" t="s">
        <v>0</v>
      </c>
      <c r="C11" s="32">
        <v>30</v>
      </c>
      <c r="D11" s="13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8" ht="18" customHeight="1" x14ac:dyDescent="0.3">
      <c r="A12" s="28" t="s">
        <v>18</v>
      </c>
      <c r="B12" s="17" t="s">
        <v>76</v>
      </c>
      <c r="C12" s="18">
        <v>60</v>
      </c>
      <c r="D12" s="24">
        <v>13.63</v>
      </c>
      <c r="E12" s="11">
        <v>1.62</v>
      </c>
      <c r="F12" s="11">
        <v>1.58</v>
      </c>
      <c r="G12" s="11">
        <v>19.170000000000002</v>
      </c>
      <c r="H12" s="11">
        <v>97.43</v>
      </c>
    </row>
    <row r="13" spans="1:8" ht="15.6" x14ac:dyDescent="0.3">
      <c r="A13" s="28">
        <v>300</v>
      </c>
      <c r="B13" s="16" t="s">
        <v>77</v>
      </c>
      <c r="C13" s="32">
        <v>200</v>
      </c>
      <c r="D13" s="13">
        <v>3.52</v>
      </c>
      <c r="E13" s="4">
        <v>0.1</v>
      </c>
      <c r="F13" s="4">
        <v>0</v>
      </c>
      <c r="G13" s="4">
        <v>20.2</v>
      </c>
      <c r="H13" s="4">
        <v>81.2</v>
      </c>
    </row>
    <row r="14" spans="1:8" ht="18" customHeight="1" x14ac:dyDescent="0.3">
      <c r="A14" s="28" t="s">
        <v>18</v>
      </c>
      <c r="B14" s="9" t="s">
        <v>17</v>
      </c>
      <c r="C14" s="18">
        <v>60</v>
      </c>
      <c r="D14" s="24">
        <f>13.9523076923077+5.98-3.12</f>
        <v>16.812307692307702</v>
      </c>
      <c r="E14" s="11">
        <v>0.84115384615384636</v>
      </c>
      <c r="F14" s="11">
        <v>0.18692307692307694</v>
      </c>
      <c r="G14" s="11">
        <v>2.1426923076923075</v>
      </c>
      <c r="H14" s="11">
        <v>13.62</v>
      </c>
    </row>
    <row r="15" spans="1:8" ht="18" customHeight="1" x14ac:dyDescent="0.3">
      <c r="A15" s="28"/>
      <c r="B15" s="6" t="s">
        <v>15</v>
      </c>
      <c r="C15" s="31">
        <f t="shared" ref="C15:H15" si="0">SUM(C10:C14)</f>
        <v>550</v>
      </c>
      <c r="D15" s="21">
        <f>SUM(D10:D14)</f>
        <v>74.172307692307712</v>
      </c>
      <c r="E15" s="21">
        <f t="shared" si="0"/>
        <v>17.062758784425458</v>
      </c>
      <c r="F15" s="21">
        <f t="shared" si="0"/>
        <v>15.811861348527977</v>
      </c>
      <c r="G15" s="21">
        <f t="shared" si="0"/>
        <v>77.60960588793921</v>
      </c>
      <c r="H15" s="21">
        <f t="shared" si="0"/>
        <v>521.04999999999995</v>
      </c>
    </row>
    <row r="16" spans="1:8" ht="18" customHeight="1" x14ac:dyDescent="0.25">
      <c r="A16" s="54" t="s">
        <v>10</v>
      </c>
      <c r="B16" s="55"/>
      <c r="C16" s="20"/>
      <c r="D16" s="22"/>
      <c r="E16" s="12"/>
      <c r="F16" s="12"/>
      <c r="G16" s="12"/>
      <c r="H16" s="12"/>
    </row>
    <row r="17" spans="1:8" ht="18" customHeight="1" x14ac:dyDescent="0.3">
      <c r="A17" s="28">
        <v>62</v>
      </c>
      <c r="B17" s="50" t="s">
        <v>21</v>
      </c>
      <c r="C17" s="37">
        <v>220</v>
      </c>
      <c r="D17" s="24">
        <v>14.025</v>
      </c>
      <c r="E17" s="10">
        <v>6.38</v>
      </c>
      <c r="F17" s="10">
        <v>4.7299999999999995</v>
      </c>
      <c r="G17" s="10">
        <v>30.580000000000002</v>
      </c>
      <c r="H17" s="10">
        <v>190.41</v>
      </c>
    </row>
    <row r="18" spans="1:8" ht="18" customHeight="1" x14ac:dyDescent="0.3">
      <c r="A18" s="28">
        <v>107</v>
      </c>
      <c r="B18" s="53" t="s">
        <v>75</v>
      </c>
      <c r="C18" s="38">
        <v>90</v>
      </c>
      <c r="D18" s="13">
        <f>36.51+3.12+2.22</f>
        <v>41.849999999999994</v>
      </c>
      <c r="E18" s="14">
        <f>8.82+3</f>
        <v>11.82</v>
      </c>
      <c r="F18" s="14">
        <f>7.2+2.84+4</f>
        <v>14.04</v>
      </c>
      <c r="G18" s="14">
        <f>6.3+4.48</f>
        <v>10.780000000000001</v>
      </c>
      <c r="H18" s="14">
        <v>216.76</v>
      </c>
    </row>
    <row r="19" spans="1:8" s="5" customFormat="1" ht="18" customHeight="1" x14ac:dyDescent="0.3">
      <c r="A19" s="28">
        <v>227</v>
      </c>
      <c r="B19" s="1" t="s">
        <v>14</v>
      </c>
      <c r="C19" s="36">
        <v>150</v>
      </c>
      <c r="D19" s="24">
        <v>9.49</v>
      </c>
      <c r="E19" s="19">
        <v>7.1253333333333337</v>
      </c>
      <c r="F19" s="19">
        <v>7.69</v>
      </c>
      <c r="G19" s="19">
        <v>21.407999999999998</v>
      </c>
      <c r="H19" s="19">
        <v>183.34</v>
      </c>
    </row>
    <row r="20" spans="1:8" ht="18" customHeight="1" x14ac:dyDescent="0.3">
      <c r="A20" s="28">
        <v>311</v>
      </c>
      <c r="B20" s="8" t="s">
        <v>25</v>
      </c>
      <c r="C20" s="18">
        <v>200</v>
      </c>
      <c r="D20" s="13">
        <f>5.73+0.31</f>
        <v>6.04</v>
      </c>
      <c r="E20" s="14">
        <v>0.2</v>
      </c>
      <c r="F20" s="14">
        <v>0.1</v>
      </c>
      <c r="G20" s="14">
        <v>17.2</v>
      </c>
      <c r="H20" s="8">
        <v>70</v>
      </c>
    </row>
    <row r="21" spans="1:8" ht="18" customHeight="1" x14ac:dyDescent="0.3">
      <c r="A21" s="30" t="s">
        <v>20</v>
      </c>
      <c r="B21" s="40" t="s">
        <v>4</v>
      </c>
      <c r="C21" s="32">
        <v>40</v>
      </c>
      <c r="D21" s="13">
        <v>2.76</v>
      </c>
      <c r="E21" s="2">
        <f>6.6/100*30</f>
        <v>1.98</v>
      </c>
      <c r="F21" s="33">
        <f>1.2/100*30</f>
        <v>0.36</v>
      </c>
      <c r="G21" s="2">
        <f>33.4/100*30</f>
        <v>10.02</v>
      </c>
      <c r="H21" s="2">
        <v>51.24</v>
      </c>
    </row>
    <row r="22" spans="1:8" ht="18" customHeight="1" x14ac:dyDescent="0.3">
      <c r="A22" s="29"/>
      <c r="B22" s="6" t="s">
        <v>15</v>
      </c>
      <c r="C22" s="31">
        <f t="shared" ref="C22:H22" si="1">SUM(C17:C21)</f>
        <v>700</v>
      </c>
      <c r="D22" s="21">
        <f t="shared" si="1"/>
        <v>74.165000000000006</v>
      </c>
      <c r="E22" s="21">
        <f t="shared" si="1"/>
        <v>27.505333333333333</v>
      </c>
      <c r="F22" s="21">
        <f t="shared" si="1"/>
        <v>26.92</v>
      </c>
      <c r="G22" s="21">
        <f t="shared" si="1"/>
        <v>89.988</v>
      </c>
      <c r="H22" s="21">
        <f t="shared" si="1"/>
        <v>711.75</v>
      </c>
    </row>
    <row r="23" spans="1:8" ht="18" customHeight="1" x14ac:dyDescent="0.3">
      <c r="A23" s="29"/>
      <c r="B23" s="3" t="s">
        <v>8</v>
      </c>
      <c r="C23" s="31"/>
      <c r="D23" s="21"/>
      <c r="E23" s="21">
        <f>E15+E22</f>
        <v>44.568092117758795</v>
      </c>
      <c r="F23" s="21">
        <f>F15+F22</f>
        <v>42.731861348527978</v>
      </c>
      <c r="G23" s="21">
        <f>G15+G22</f>
        <v>167.59760588793921</v>
      </c>
      <c r="H23" s="21">
        <f>H15+H22</f>
        <v>1232.8</v>
      </c>
    </row>
    <row r="24" spans="1:8" ht="18" customHeight="1" x14ac:dyDescent="0.25">
      <c r="A24" s="57"/>
      <c r="B24" s="58"/>
      <c r="C24" s="34"/>
      <c r="D24" s="15"/>
      <c r="E24" s="15"/>
      <c r="F24" s="15"/>
      <c r="G24" s="15"/>
      <c r="H24" s="15"/>
    </row>
    <row r="25" spans="1:8" ht="39.75" customHeight="1" x14ac:dyDescent="0.25">
      <c r="A25" s="56"/>
      <c r="B25" s="56"/>
      <c r="C25" s="27"/>
      <c r="D25" s="22"/>
      <c r="E25" s="12"/>
      <c r="F25" s="12"/>
      <c r="G25" s="12"/>
      <c r="H25" s="12"/>
    </row>
  </sheetData>
  <mergeCells count="15">
    <mergeCell ref="B1:G2"/>
    <mergeCell ref="A3:A7"/>
    <mergeCell ref="B3:B7"/>
    <mergeCell ref="C3:C7"/>
    <mergeCell ref="D3:D7"/>
    <mergeCell ref="F5:F7"/>
    <mergeCell ref="G5:G7"/>
    <mergeCell ref="H3:H7"/>
    <mergeCell ref="E3:G4"/>
    <mergeCell ref="E5:E7"/>
    <mergeCell ref="A8:B8"/>
    <mergeCell ref="A24:B24"/>
    <mergeCell ref="A25:B25"/>
    <mergeCell ref="A9:B9"/>
    <mergeCell ref="A16:B16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5">
      <c r="A3" s="43" t="s">
        <v>26</v>
      </c>
      <c r="B3" s="43">
        <v>2</v>
      </c>
      <c r="C3" s="43">
        <v>1</v>
      </c>
      <c r="D3" s="43"/>
      <c r="E3" s="43">
        <v>9</v>
      </c>
      <c r="F3" s="43">
        <v>3</v>
      </c>
      <c r="G3" s="43">
        <v>1</v>
      </c>
      <c r="H3" s="43">
        <v>3</v>
      </c>
      <c r="I3" s="43"/>
      <c r="J3" s="43">
        <v>1</v>
      </c>
      <c r="K3" s="43">
        <v>2</v>
      </c>
      <c r="L3" s="43">
        <v>1</v>
      </c>
      <c r="M3" s="43">
        <v>2</v>
      </c>
      <c r="N3" s="43">
        <v>2</v>
      </c>
      <c r="O3" s="43"/>
      <c r="P3" s="43">
        <v>1</v>
      </c>
      <c r="Q3" s="43">
        <v>1</v>
      </c>
      <c r="R3" s="43">
        <v>1</v>
      </c>
      <c r="S3" s="43"/>
    </row>
    <row r="4" spans="1:20" x14ac:dyDescent="0.25">
      <c r="A4" s="43" t="s">
        <v>27</v>
      </c>
      <c r="B4" s="43">
        <v>1</v>
      </c>
      <c r="C4" s="43">
        <v>2</v>
      </c>
      <c r="D4" s="43"/>
      <c r="E4" s="43">
        <v>5</v>
      </c>
      <c r="F4" s="43"/>
      <c r="G4" s="43">
        <v>3</v>
      </c>
      <c r="H4" s="43">
        <v>3</v>
      </c>
      <c r="I4" s="43"/>
      <c r="J4" s="43">
        <v>2</v>
      </c>
      <c r="K4" s="43">
        <v>2</v>
      </c>
      <c r="L4" s="43"/>
      <c r="M4" s="43">
        <v>3</v>
      </c>
      <c r="N4" s="43">
        <v>1</v>
      </c>
      <c r="O4" s="43">
        <v>1</v>
      </c>
      <c r="P4" s="43">
        <v>1</v>
      </c>
      <c r="Q4" s="43">
        <v>2</v>
      </c>
      <c r="R4" s="43"/>
      <c r="S4" s="43">
        <v>1</v>
      </c>
    </row>
    <row r="5" spans="1:20" x14ac:dyDescent="0.25">
      <c r="A5" s="43" t="s">
        <v>64</v>
      </c>
      <c r="B5" s="43">
        <v>4</v>
      </c>
      <c r="C5" s="43">
        <v>3</v>
      </c>
      <c r="D5" s="43"/>
      <c r="E5" s="43">
        <v>5</v>
      </c>
      <c r="F5" s="43">
        <v>7</v>
      </c>
      <c r="G5" s="43">
        <v>2</v>
      </c>
      <c r="H5" s="43"/>
      <c r="I5" s="43">
        <v>1</v>
      </c>
      <c r="J5" s="43">
        <v>2</v>
      </c>
      <c r="K5" s="43">
        <v>2</v>
      </c>
      <c r="L5" s="43"/>
      <c r="M5" s="43">
        <v>1</v>
      </c>
      <c r="N5" s="43">
        <v>1</v>
      </c>
      <c r="O5" s="43"/>
      <c r="P5" s="43"/>
      <c r="Q5" s="43"/>
      <c r="R5" s="43">
        <v>1</v>
      </c>
      <c r="S5" s="43">
        <v>1</v>
      </c>
    </row>
    <row r="6" spans="1:20" ht="15.6" x14ac:dyDescent="0.3">
      <c r="A6" s="49" t="s">
        <v>51</v>
      </c>
      <c r="B6" s="49">
        <v>2</v>
      </c>
      <c r="C6" s="49">
        <v>1</v>
      </c>
      <c r="D6" s="49">
        <v>1</v>
      </c>
      <c r="E6" s="49">
        <v>5</v>
      </c>
      <c r="F6" s="49">
        <v>2</v>
      </c>
      <c r="G6" s="49">
        <v>3</v>
      </c>
      <c r="H6" s="49">
        <v>2</v>
      </c>
      <c r="I6" s="49"/>
      <c r="J6" s="49"/>
      <c r="K6" s="49">
        <v>2</v>
      </c>
      <c r="L6" s="49"/>
      <c r="M6" s="49">
        <v>1</v>
      </c>
      <c r="N6" s="49"/>
      <c r="O6" s="49">
        <v>1</v>
      </c>
      <c r="P6" s="49"/>
      <c r="Q6" s="49"/>
      <c r="R6" s="49">
        <v>1</v>
      </c>
      <c r="S6" s="49"/>
    </row>
    <row r="8" spans="1:20" x14ac:dyDescent="0.25">
      <c r="A8" t="s">
        <v>24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5">
      <c r="A9" s="43" t="s">
        <v>26</v>
      </c>
      <c r="B9" s="43">
        <v>8</v>
      </c>
      <c r="C9" s="43">
        <v>3</v>
      </c>
      <c r="D9" s="43">
        <v>1</v>
      </c>
      <c r="E9" s="43"/>
      <c r="F9" s="43">
        <v>1</v>
      </c>
      <c r="G9" s="43">
        <v>3</v>
      </c>
      <c r="H9" s="43">
        <v>3</v>
      </c>
      <c r="I9" s="43">
        <v>2</v>
      </c>
      <c r="J9" s="43">
        <v>2</v>
      </c>
      <c r="K9" s="43">
        <v>2</v>
      </c>
      <c r="L9" s="43">
        <v>1</v>
      </c>
      <c r="M9" s="43">
        <v>1</v>
      </c>
      <c r="N9" s="43"/>
      <c r="O9" s="43"/>
      <c r="P9" s="43"/>
      <c r="Q9" s="43"/>
      <c r="R9" s="43"/>
      <c r="S9" s="43"/>
    </row>
    <row r="10" spans="1:20" x14ac:dyDescent="0.25">
      <c r="A10" s="43" t="s">
        <v>27</v>
      </c>
      <c r="B10" s="43">
        <v>3</v>
      </c>
      <c r="C10" s="43">
        <v>1</v>
      </c>
      <c r="D10" s="43">
        <v>2</v>
      </c>
      <c r="E10" s="43">
        <v>3</v>
      </c>
      <c r="F10" s="43">
        <v>6</v>
      </c>
      <c r="G10" s="43">
        <v>1</v>
      </c>
      <c r="H10" s="43">
        <v>5</v>
      </c>
      <c r="I10" s="43">
        <v>2</v>
      </c>
      <c r="J10" s="43">
        <v>3</v>
      </c>
      <c r="K10" s="43">
        <v>1</v>
      </c>
      <c r="L10" s="43">
        <v>1</v>
      </c>
      <c r="M10" s="43"/>
      <c r="N10" s="43">
        <v>1</v>
      </c>
      <c r="O10" s="43">
        <v>1</v>
      </c>
      <c r="P10" s="43"/>
      <c r="Q10" s="43"/>
      <c r="R10" s="43"/>
      <c r="S10" s="43"/>
    </row>
    <row r="11" spans="1:20" x14ac:dyDescent="0.25">
      <c r="A11" s="43" t="s">
        <v>64</v>
      </c>
      <c r="B11" s="43">
        <v>8</v>
      </c>
      <c r="C11" s="43"/>
      <c r="D11" s="43"/>
      <c r="E11" s="43"/>
      <c r="F11" s="43">
        <v>3</v>
      </c>
      <c r="G11" s="43">
        <v>3</v>
      </c>
      <c r="H11" s="43">
        <v>5</v>
      </c>
      <c r="I11" s="43">
        <v>1</v>
      </c>
      <c r="J11" s="43">
        <v>1</v>
      </c>
      <c r="K11" s="43">
        <v>2</v>
      </c>
      <c r="L11" s="43">
        <v>1</v>
      </c>
      <c r="M11" s="43">
        <v>1</v>
      </c>
      <c r="N11" s="43"/>
      <c r="O11" s="43">
        <v>1</v>
      </c>
      <c r="P11" s="43">
        <v>2</v>
      </c>
      <c r="Q11" s="43">
        <v>1</v>
      </c>
      <c r="R11" s="43"/>
      <c r="S11" s="43">
        <v>2</v>
      </c>
    </row>
    <row r="12" spans="1:20" ht="15.6" x14ac:dyDescent="0.3">
      <c r="A12" s="49" t="s">
        <v>51</v>
      </c>
      <c r="B12" s="49">
        <v>5</v>
      </c>
      <c r="C12" s="49"/>
      <c r="D12" s="49"/>
      <c r="E12" s="49">
        <v>3</v>
      </c>
      <c r="F12" s="49">
        <v>2</v>
      </c>
      <c r="G12" s="49">
        <v>3</v>
      </c>
      <c r="H12" s="49">
        <v>2</v>
      </c>
      <c r="I12" s="49">
        <v>2</v>
      </c>
      <c r="J12" s="49"/>
      <c r="K12" s="49"/>
      <c r="L12" s="49"/>
      <c r="M12" s="49">
        <v>1</v>
      </c>
      <c r="N12" s="49"/>
      <c r="O12" s="49"/>
      <c r="P12" s="49">
        <v>1</v>
      </c>
      <c r="Q12" s="49"/>
      <c r="R12" s="49"/>
      <c r="S12" s="49"/>
    </row>
    <row r="18" spans="1:11" ht="39.6" x14ac:dyDescent="0.25">
      <c r="A18" s="44" t="s">
        <v>9</v>
      </c>
      <c r="B18" s="42" t="s">
        <v>71</v>
      </c>
      <c r="C18" s="42" t="s">
        <v>68</v>
      </c>
      <c r="D18" s="42" t="s">
        <v>67</v>
      </c>
      <c r="E18" s="42" t="s">
        <v>69</v>
      </c>
      <c r="F18" s="42" t="s">
        <v>70</v>
      </c>
      <c r="G18" s="42"/>
      <c r="H18" s="42"/>
      <c r="I18" s="42"/>
      <c r="J18" s="42"/>
      <c r="K18" s="42"/>
    </row>
    <row r="19" spans="1:11" x14ac:dyDescent="0.25">
      <c r="A19" s="43" t="s">
        <v>53</v>
      </c>
      <c r="B19" s="43">
        <v>1</v>
      </c>
      <c r="C19" s="43">
        <v>7.0000000000000007E-2</v>
      </c>
      <c r="D19" s="43">
        <v>4700</v>
      </c>
      <c r="E19" s="43">
        <f t="shared" ref="E19:E25" si="0">C19*D19</f>
        <v>329.00000000000006</v>
      </c>
      <c r="F19" s="43">
        <f>E19*2</f>
        <v>658.00000000000011</v>
      </c>
      <c r="G19" s="43"/>
      <c r="H19" s="43"/>
      <c r="I19" s="43"/>
      <c r="J19" s="43"/>
      <c r="K19" s="43"/>
    </row>
    <row r="20" spans="1:11" x14ac:dyDescent="0.25">
      <c r="A20" s="43" t="s">
        <v>65</v>
      </c>
      <c r="B20" s="43">
        <v>1</v>
      </c>
      <c r="C20" s="43">
        <v>7.0000000000000007E-2</v>
      </c>
      <c r="D20" s="43">
        <v>4700</v>
      </c>
      <c r="E20" s="43">
        <f t="shared" si="0"/>
        <v>329.00000000000006</v>
      </c>
      <c r="F20" s="43">
        <f t="shared" ref="F20:F25" si="1">E20*2</f>
        <v>658.00000000000011</v>
      </c>
      <c r="G20" s="43"/>
      <c r="H20" s="43"/>
      <c r="I20" s="43"/>
      <c r="J20" s="43"/>
      <c r="K20" s="43"/>
    </row>
    <row r="21" spans="1:11" x14ac:dyDescent="0.25">
      <c r="A21" s="43" t="s">
        <v>54</v>
      </c>
      <c r="B21" s="43">
        <v>1</v>
      </c>
      <c r="C21" s="43">
        <v>7.0000000000000007E-2</v>
      </c>
      <c r="D21" s="43">
        <v>4700</v>
      </c>
      <c r="E21" s="43">
        <f t="shared" si="0"/>
        <v>329.00000000000006</v>
      </c>
      <c r="F21" s="43">
        <f t="shared" si="1"/>
        <v>658.00000000000011</v>
      </c>
      <c r="G21" s="43">
        <v>2</v>
      </c>
      <c r="H21" s="43">
        <f>F21*G21</f>
        <v>1316.0000000000002</v>
      </c>
      <c r="I21" s="43"/>
      <c r="J21" s="43"/>
      <c r="K21" s="43">
        <v>0.13</v>
      </c>
    </row>
    <row r="22" spans="1:11" x14ac:dyDescent="0.25">
      <c r="A22" s="43" t="s">
        <v>57</v>
      </c>
      <c r="B22" s="43">
        <v>2</v>
      </c>
      <c r="C22" s="43">
        <v>2.5000000000000001E-2</v>
      </c>
      <c r="D22" s="43">
        <f>D21*2</f>
        <v>9400</v>
      </c>
      <c r="E22" s="43">
        <f t="shared" si="0"/>
        <v>235</v>
      </c>
      <c r="F22" s="43">
        <f t="shared" si="1"/>
        <v>470</v>
      </c>
      <c r="G22" s="43"/>
      <c r="H22" s="43"/>
      <c r="I22" s="43"/>
      <c r="J22" s="43"/>
      <c r="K22" s="43"/>
    </row>
    <row r="23" spans="1:11" x14ac:dyDescent="0.25">
      <c r="A23" s="43" t="s">
        <v>72</v>
      </c>
      <c r="B23" s="43">
        <v>1</v>
      </c>
      <c r="C23" s="43">
        <v>0.12</v>
      </c>
      <c r="D23" s="43">
        <v>4700</v>
      </c>
      <c r="E23" s="43">
        <f t="shared" si="0"/>
        <v>564</v>
      </c>
      <c r="F23" s="43">
        <f t="shared" si="1"/>
        <v>1128</v>
      </c>
      <c r="G23" s="43"/>
      <c r="H23" s="43"/>
      <c r="I23" s="43"/>
      <c r="J23" s="43"/>
      <c r="K23" s="43"/>
    </row>
    <row r="24" spans="1:11" x14ac:dyDescent="0.25">
      <c r="A24" s="43" t="s">
        <v>73</v>
      </c>
      <c r="B24" s="43">
        <v>1</v>
      </c>
      <c r="C24" s="43">
        <v>0.13</v>
      </c>
      <c r="D24" s="43">
        <v>4700</v>
      </c>
      <c r="E24" s="43">
        <f t="shared" si="0"/>
        <v>611</v>
      </c>
      <c r="F24" s="43">
        <f t="shared" si="1"/>
        <v>1222</v>
      </c>
      <c r="G24" s="43"/>
      <c r="H24" s="43"/>
      <c r="I24" s="43"/>
      <c r="J24" s="43"/>
      <c r="K24" s="43"/>
    </row>
    <row r="25" spans="1:11" x14ac:dyDescent="0.25">
      <c r="A25" s="43" t="s">
        <v>74</v>
      </c>
      <c r="B25" s="43">
        <v>1</v>
      </c>
      <c r="C25" s="43">
        <v>0.08</v>
      </c>
      <c r="D25" s="43">
        <v>4700</v>
      </c>
      <c r="E25" s="43">
        <f t="shared" si="0"/>
        <v>376</v>
      </c>
      <c r="F25" s="43">
        <f t="shared" si="1"/>
        <v>752</v>
      </c>
      <c r="G25" s="43"/>
      <c r="H25" s="43"/>
      <c r="I25" s="43"/>
      <c r="J25" s="43"/>
      <c r="K25" s="43"/>
    </row>
    <row r="26" spans="1:11" x14ac:dyDescent="0.25">
      <c r="A26" s="44" t="s">
        <v>24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25">
      <c r="A27" s="43" t="s">
        <v>55</v>
      </c>
      <c r="B27" s="43">
        <v>1</v>
      </c>
      <c r="C27" s="43">
        <v>7.0000000000000007E-2</v>
      </c>
      <c r="D27" s="43">
        <v>2049</v>
      </c>
      <c r="E27" s="43">
        <f>C27*D27</f>
        <v>143.43</v>
      </c>
      <c r="F27" s="43">
        <f>E27*2</f>
        <v>286.86</v>
      </c>
      <c r="G27" s="43"/>
      <c r="H27" s="43">
        <v>400</v>
      </c>
      <c r="I27" s="43"/>
      <c r="J27" s="43"/>
      <c r="K27" s="43"/>
    </row>
    <row r="28" spans="1:11" x14ac:dyDescent="0.25">
      <c r="A28" s="43" t="s">
        <v>66</v>
      </c>
      <c r="B28" s="43">
        <v>1</v>
      </c>
      <c r="C28" s="43">
        <v>7.0000000000000007E-2</v>
      </c>
      <c r="D28" s="43">
        <v>2049</v>
      </c>
      <c r="E28" s="43">
        <f>C28*D28</f>
        <v>143.43</v>
      </c>
      <c r="F28" s="43">
        <f>E28*2</f>
        <v>286.86</v>
      </c>
      <c r="G28" s="43"/>
      <c r="H28" s="43">
        <v>400</v>
      </c>
      <c r="I28" s="43"/>
      <c r="J28" s="43"/>
      <c r="K28" s="43"/>
    </row>
    <row r="29" spans="1:11" x14ac:dyDescent="0.25">
      <c r="A29" s="43" t="s">
        <v>56</v>
      </c>
      <c r="B29" s="43">
        <v>1</v>
      </c>
      <c r="C29" s="43">
        <v>7.0000000000000007E-2</v>
      </c>
      <c r="D29" s="43">
        <v>2049</v>
      </c>
      <c r="E29" s="43">
        <f>C29*D29</f>
        <v>143.43</v>
      </c>
      <c r="F29" s="43">
        <f>E29*2</f>
        <v>286.86</v>
      </c>
      <c r="G29" s="43"/>
      <c r="H29" s="43">
        <v>400</v>
      </c>
      <c r="I29" s="43"/>
      <c r="J29" s="43"/>
      <c r="K29" s="43"/>
    </row>
    <row r="30" spans="1:11" x14ac:dyDescent="0.25">
      <c r="A30" s="43" t="s">
        <v>57</v>
      </c>
      <c r="B30" s="43">
        <v>2</v>
      </c>
      <c r="C30" s="43">
        <v>2.5000000000000001E-2</v>
      </c>
      <c r="D30" s="43">
        <f>D29*2</f>
        <v>4098</v>
      </c>
      <c r="E30" s="43">
        <f>C30*D30</f>
        <v>102.45</v>
      </c>
      <c r="F30" s="43">
        <f>E30*2</f>
        <v>204.9</v>
      </c>
      <c r="G30" s="43">
        <v>2</v>
      </c>
      <c r="H30" s="43">
        <f>F30*G30</f>
        <v>409.8</v>
      </c>
      <c r="I30" s="43"/>
      <c r="J30" s="43"/>
      <c r="K30" s="43"/>
    </row>
    <row r="32" spans="1:11" ht="22.8" x14ac:dyDescent="0.4">
      <c r="A32" s="51">
        <v>4700</v>
      </c>
      <c r="B32" s="44" t="s">
        <v>9</v>
      </c>
    </row>
    <row r="33" spans="1:2" ht="23.4" x14ac:dyDescent="0.45">
      <c r="A33" s="52">
        <v>2049</v>
      </c>
      <c r="B33" s="44" t="s">
        <v>23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41" t="s">
        <v>57</v>
      </c>
      <c r="B3" s="46" t="s">
        <v>58</v>
      </c>
      <c r="C3" s="42" t="s">
        <v>59</v>
      </c>
      <c r="D3" s="43"/>
      <c r="E3" s="42" t="s">
        <v>60</v>
      </c>
      <c r="F3" s="42" t="s">
        <v>63</v>
      </c>
      <c r="G3" s="46" t="s">
        <v>58</v>
      </c>
      <c r="H3" s="42" t="s">
        <v>59</v>
      </c>
      <c r="I3" s="43"/>
      <c r="J3" s="42" t="s">
        <v>60</v>
      </c>
      <c r="K3" s="42" t="s">
        <v>63</v>
      </c>
      <c r="L3" s="46" t="s">
        <v>58</v>
      </c>
      <c r="M3" s="42" t="s">
        <v>59</v>
      </c>
      <c r="N3" s="43"/>
      <c r="O3" s="42" t="s">
        <v>60</v>
      </c>
      <c r="P3" s="42" t="s">
        <v>63</v>
      </c>
      <c r="Q3" s="46" t="s">
        <v>58</v>
      </c>
      <c r="R3" s="42" t="s">
        <v>59</v>
      </c>
      <c r="S3" s="43"/>
      <c r="T3" s="42" t="s">
        <v>60</v>
      </c>
      <c r="U3" s="42" t="s">
        <v>63</v>
      </c>
    </row>
    <row r="4" spans="1:21" x14ac:dyDescent="0.25">
      <c r="A4" s="47" t="s">
        <v>9</v>
      </c>
      <c r="B4" s="44">
        <v>2</v>
      </c>
      <c r="C4" s="43">
        <v>2.5000000000000001E-2</v>
      </c>
      <c r="D4" s="43">
        <v>4700</v>
      </c>
      <c r="E4" s="43">
        <f>B4*D4</f>
        <v>9400</v>
      </c>
      <c r="F4" s="43">
        <f>C4*E4</f>
        <v>235</v>
      </c>
      <c r="G4" s="44">
        <v>2</v>
      </c>
      <c r="H4" s="43">
        <v>2.5000000000000001E-2</v>
      </c>
      <c r="I4" s="43">
        <v>4700</v>
      </c>
      <c r="J4" s="43">
        <f>G4*I4</f>
        <v>9400</v>
      </c>
      <c r="K4" s="43">
        <f>H4*J4</f>
        <v>235</v>
      </c>
      <c r="L4" s="44">
        <v>1</v>
      </c>
      <c r="M4" s="43">
        <v>2.5000000000000001E-2</v>
      </c>
      <c r="N4" s="43">
        <v>4700</v>
      </c>
      <c r="O4" s="43">
        <f>L4*N4</f>
        <v>4700</v>
      </c>
      <c r="P4" s="43">
        <f>M4*O4</f>
        <v>117.5</v>
      </c>
      <c r="Q4" s="44">
        <v>1</v>
      </c>
      <c r="R4" s="43">
        <v>2.5000000000000001E-2</v>
      </c>
      <c r="S4" s="43">
        <v>4700</v>
      </c>
      <c r="T4" s="43">
        <f>Q4*S4</f>
        <v>4700</v>
      </c>
      <c r="U4" s="43">
        <f>R4*T4</f>
        <v>117.5</v>
      </c>
    </row>
    <row r="5" spans="1:21" x14ac:dyDescent="0.25">
      <c r="A5" s="47" t="s">
        <v>23</v>
      </c>
      <c r="B5" s="44">
        <v>2</v>
      </c>
      <c r="C5" s="43">
        <v>2.5000000000000001E-2</v>
      </c>
      <c r="D5" s="43">
        <v>2049</v>
      </c>
      <c r="E5" s="43">
        <f>B5*D5</f>
        <v>4098</v>
      </c>
      <c r="F5" s="43">
        <f>C5*E5</f>
        <v>102.45</v>
      </c>
      <c r="G5" s="44">
        <v>1</v>
      </c>
      <c r="H5" s="43">
        <v>2.5000000000000001E-2</v>
      </c>
      <c r="I5" s="43">
        <v>2049</v>
      </c>
      <c r="J5" s="43">
        <f>G5*I5</f>
        <v>2049</v>
      </c>
      <c r="K5" s="43">
        <f>H5*J5</f>
        <v>51.225000000000001</v>
      </c>
      <c r="L5" s="44">
        <v>2</v>
      </c>
      <c r="M5" s="43">
        <v>2.5000000000000001E-2</v>
      </c>
      <c r="N5" s="43">
        <v>2049</v>
      </c>
      <c r="O5" s="43">
        <f>L5*N5</f>
        <v>4098</v>
      </c>
      <c r="P5" s="43">
        <f>M5*O5</f>
        <v>102.45</v>
      </c>
      <c r="Q5" s="44">
        <v>1</v>
      </c>
      <c r="R5" s="43">
        <v>2.5000000000000001E-2</v>
      </c>
      <c r="S5" s="43">
        <v>2049</v>
      </c>
      <c r="T5" s="43">
        <f>Q5*S5</f>
        <v>2049</v>
      </c>
      <c r="U5" s="43">
        <f>R5*T5</f>
        <v>51.225000000000001</v>
      </c>
    </row>
    <row r="6" spans="1:21" x14ac:dyDescent="0.25">
      <c r="A6" s="79" t="s">
        <v>61</v>
      </c>
      <c r="B6" s="79"/>
      <c r="C6" s="79"/>
      <c r="D6" s="79"/>
      <c r="E6" s="79"/>
      <c r="F6" s="45">
        <f>SUM(F4:F5)</f>
        <v>337.45</v>
      </c>
      <c r="G6" s="48"/>
      <c r="H6" s="48"/>
      <c r="I6" s="48"/>
      <c r="J6" s="48"/>
      <c r="K6" s="45">
        <f>SUM(K4:K5)</f>
        <v>286.22500000000002</v>
      </c>
      <c r="L6" s="48"/>
      <c r="M6" s="48"/>
      <c r="N6" s="48"/>
      <c r="O6" s="48"/>
      <c r="P6" s="45">
        <f>SUM(P4:P5)</f>
        <v>219.95</v>
      </c>
      <c r="Q6" s="48"/>
      <c r="R6" s="48"/>
      <c r="S6" s="48"/>
      <c r="T6" s="48"/>
      <c r="U6" s="45">
        <f>SUM(U4:U5)</f>
        <v>168.72499999999999</v>
      </c>
    </row>
    <row r="7" spans="1:21" x14ac:dyDescent="0.25">
      <c r="A7" s="79" t="s">
        <v>62</v>
      </c>
      <c r="B7" s="79"/>
      <c r="C7" s="79"/>
      <c r="D7" s="79"/>
      <c r="E7" s="79"/>
      <c r="F7" s="45">
        <f>F6*2</f>
        <v>674.9</v>
      </c>
      <c r="G7" s="48"/>
      <c r="H7" s="48"/>
      <c r="I7" s="48"/>
      <c r="J7" s="48"/>
      <c r="K7" s="45">
        <f>K6*2</f>
        <v>572.45000000000005</v>
      </c>
      <c r="L7" s="48"/>
      <c r="M7" s="48"/>
      <c r="N7" s="48"/>
      <c r="O7" s="48"/>
      <c r="P7" s="45">
        <f>P6*2</f>
        <v>439.9</v>
      </c>
      <c r="Q7" s="48"/>
      <c r="R7" s="48"/>
      <c r="S7" s="48"/>
      <c r="T7" s="48"/>
      <c r="U7" s="45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6</vt:lpstr>
      <vt:lpstr>Лист3</vt:lpstr>
      <vt:lpstr>Лист4</vt:lpstr>
      <vt:lpstr>'6'!Заголовки_для_печати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2024-08-14T14:21:02Z</cp:lastPrinted>
  <dcterms:created xsi:type="dcterms:W3CDTF">2017-07-26T06:10:42Z</dcterms:created>
  <dcterms:modified xsi:type="dcterms:W3CDTF">2024-09-22T10:51:29Z</dcterms:modified>
</cp:coreProperties>
</file>