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11760"/>
  </bookViews>
  <sheets>
    <sheet name="с 1 по 4" sheetId="17" r:id="rId1"/>
    <sheet name="Лист3" sheetId="23" state="hidden" r:id="rId2"/>
    <sheet name="Лист4" sheetId="24" state="hidden" r:id="rId3"/>
  </sheets>
  <definedNames>
    <definedName name="_xlnm._FilterDatabase" localSheetId="0" hidden="1">'с 1 по 4'!$A$1:$J$30</definedName>
    <definedName name="_xlnm.Print_Titles" localSheetId="0">'с 1 по 4'!$3:$7</definedName>
  </definedNames>
  <calcPr calcId="145621" fullCalcOnLoad="1" refMode="R1C1"/>
</workbook>
</file>

<file path=xl/calcChain.xml><?xml version="1.0" encoding="utf-8"?>
<calcChain xmlns="http://schemas.openxmlformats.org/spreadsheetml/2006/main">
  <c r="D23" i="17" l="1"/>
  <c r="D27" i="17" s="1"/>
  <c r="G24" i="17"/>
  <c r="G15" i="17"/>
  <c r="G19" i="17"/>
  <c r="F19" i="17"/>
  <c r="F20" i="17" s="1"/>
  <c r="E19" i="17"/>
  <c r="E20" i="17" s="1"/>
  <c r="F25" i="23"/>
  <c r="E23" i="23"/>
  <c r="F23" i="23" s="1"/>
  <c r="E24" i="23"/>
  <c r="F24" i="23" s="1"/>
  <c r="E25" i="23"/>
  <c r="G26" i="17"/>
  <c r="F26" i="17"/>
  <c r="F27" i="17" s="1"/>
  <c r="E26" i="17"/>
  <c r="E27" i="17" s="1"/>
  <c r="H27" i="17"/>
  <c r="C27" i="17"/>
  <c r="T5" i="24"/>
  <c r="U5" i="24" s="1"/>
  <c r="U6" i="24" s="1"/>
  <c r="U7" i="24" s="1"/>
  <c r="T4" i="24"/>
  <c r="U4" i="24"/>
  <c r="O5" i="24"/>
  <c r="P5" i="24" s="1"/>
  <c r="P6" i="24" s="1"/>
  <c r="P7" i="24" s="1"/>
  <c r="O4" i="24"/>
  <c r="P4" i="24"/>
  <c r="J5" i="24"/>
  <c r="K5" i="24" s="1"/>
  <c r="K6" i="24" s="1"/>
  <c r="K7" i="24" s="1"/>
  <c r="J4" i="24"/>
  <c r="K4" i="24"/>
  <c r="E5" i="24"/>
  <c r="F5" i="24" s="1"/>
  <c r="F6" i="24" s="1"/>
  <c r="F7" i="24" s="1"/>
  <c r="E4" i="24"/>
  <c r="F4" i="24"/>
  <c r="D22" i="23"/>
  <c r="E22" i="23" s="1"/>
  <c r="F22" i="23" s="1"/>
  <c r="E28" i="23"/>
  <c r="F28" i="23" s="1"/>
  <c r="E29" i="23"/>
  <c r="F29" i="23" s="1"/>
  <c r="E27" i="23"/>
  <c r="F27" i="23" s="1"/>
  <c r="E20" i="23"/>
  <c r="F20" i="23" s="1"/>
  <c r="E21" i="23"/>
  <c r="F21" i="23" s="1"/>
  <c r="H21" i="23" s="1"/>
  <c r="E19" i="23"/>
  <c r="F19" i="23" s="1"/>
  <c r="D30" i="23"/>
  <c r="E30" i="23" s="1"/>
  <c r="F30" i="23" s="1"/>
  <c r="H30" i="23" s="1"/>
  <c r="D20" i="17"/>
  <c r="H20" i="17"/>
  <c r="C20" i="17"/>
  <c r="G20" i="17" l="1"/>
  <c r="G27" i="17"/>
  <c r="F28" i="17"/>
  <c r="H28" i="17"/>
  <c r="E28" i="17"/>
  <c r="G28" i="17" l="1"/>
</calcChain>
</file>

<file path=xl/sharedStrings.xml><?xml version="1.0" encoding="utf-8"?>
<sst xmlns="http://schemas.openxmlformats.org/spreadsheetml/2006/main" count="114" uniqueCount="79">
  <si>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</si>
  <si>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</si>
  <si>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</si>
  <si>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</si>
  <si>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</si>
  <si>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</si>
  <si>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</si>
  <si>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</si>
  <si>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</si>
  <si>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</si>
  <si>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</si>
  <si>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</si>
  <si>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</si>
  <si>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</si>
  <si>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Каша гречневая рассыпчатая</t>
  </si>
  <si>
    <t>Итого</t>
  </si>
  <si>
    <t>Чай с сахаром</t>
  </si>
  <si>
    <t>Цена</t>
  </si>
  <si>
    <t>Рассольник "Ленинградский"</t>
  </si>
  <si>
    <t>Макароны отварные</t>
  </si>
  <si>
    <t>1.5</t>
  </si>
  <si>
    <t>1.6</t>
  </si>
  <si>
    <t>неделя: 2               день 10: пятница</t>
  </si>
  <si>
    <t>Меню приготавливаемых блюд  для детей с 1 по 4 класс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</si>
  <si>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</si>
  <si>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</si>
  <si>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</si>
  <si>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</si>
  <si>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</si>
  <si>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</si>
  <si>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</si>
  <si>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</si>
  <si>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</si>
  <si>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</si>
  <si>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</si>
  <si>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</si>
  <si>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</si>
  <si>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</si>
  <si>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</si>
  <si>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</si>
  <si>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</si>
  <si>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</si>
  <si>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</si>
  <si>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</si>
  <si>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</si>
  <si>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</si>
  <si>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</si>
  <si>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</si>
  <si>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</si>
  <si>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</si>
  <si>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</si>
  <si>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</si>
  <si>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</si>
  <si>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</si>
  <si>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</si>
  <si>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</si>
  <si>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</si>
  <si>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</si>
  <si>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</si>
  <si>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</si>
  <si>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</si>
  <si>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</si>
  <si>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</si>
  <si>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</si>
  <si>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</si>
  <si>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</si>
  <si>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</si>
  <si>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</si>
  <si>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</si>
  <si>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</si>
  <si>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</si>
  <si>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</si>
  <si>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</si>
  <si>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</si>
  <si>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</si>
  <si>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Мармелад желейный</t>
  </si>
  <si>
    <t xml:space="preserve">Биточек куриный в соусе бешамель </t>
  </si>
  <si>
    <t>ПР</t>
  </si>
  <si>
    <t xml:space="preserve">Филе куриное в панировке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</si>
</sst>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4" fillId="0" borderId="1" xfId="0" applyFont="1" applyFill="1" applyBorder="1"/>
    <xf numFmtId="0" fontId="4" fillId="0" borderId="6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pane xSplit="2" ySplit="8" topLeftCell="C12" activePane="bottomRight" state="frozen"/>
      <selection activeCell="N137" sqref="N137"/>
      <selection pane="topRight" activeCell="N137" sqref="N137"/>
      <selection pane="bottomLeft" activeCell="N137" sqref="N137"/>
      <selection pane="bottomRight" activeCell="A12" sqref="A12:H14"/>
    </sheetView>
  </sheetViews>
  <sheetFormatPr defaultRowHeight="15" x14ac:dyDescent="0.2"/>
  <cols>
    <col min="1" max="1" width="10" style="28" customWidth="1"/>
    <col min="2" max="2" width="57" style="7" customWidth="1"/>
    <col min="3" max="3" width="9.5703125" style="38" customWidth="1"/>
    <col min="4" max="4" width="9.5703125" style="25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" customHeight="1" x14ac:dyDescent="0.2">
      <c r="B1" s="73" t="s">
        <v>23</v>
      </c>
      <c r="C1" s="73"/>
      <c r="D1" s="73"/>
      <c r="E1" s="73"/>
      <c r="F1" s="73"/>
      <c r="G1" s="73"/>
      <c r="H1" s="27"/>
    </row>
    <row r="2" spans="1:8" x14ac:dyDescent="0.2">
      <c r="B2" s="74"/>
      <c r="C2" s="74"/>
      <c r="D2" s="74"/>
      <c r="E2" s="74"/>
      <c r="F2" s="74"/>
      <c r="G2" s="74"/>
    </row>
    <row r="3" spans="1:8" ht="15.75" customHeight="1" x14ac:dyDescent="0.2">
      <c r="A3" s="75" t="s">
        <v>13</v>
      </c>
      <c r="B3" s="78" t="s">
        <v>12</v>
      </c>
      <c r="C3" s="81" t="s">
        <v>5</v>
      </c>
      <c r="D3" s="84" t="s">
        <v>17</v>
      </c>
      <c r="E3" s="64" t="s">
        <v>6</v>
      </c>
      <c r="F3" s="64"/>
      <c r="G3" s="68"/>
      <c r="H3" s="65" t="s">
        <v>7</v>
      </c>
    </row>
    <row r="4" spans="1:8" ht="15.75" customHeight="1" x14ac:dyDescent="0.2">
      <c r="A4" s="76"/>
      <c r="B4" s="79"/>
      <c r="C4" s="82"/>
      <c r="D4" s="84"/>
      <c r="E4" s="62"/>
      <c r="F4" s="62"/>
      <c r="G4" s="69"/>
      <c r="H4" s="66"/>
    </row>
    <row r="5" spans="1:8" ht="15" customHeight="1" x14ac:dyDescent="0.2">
      <c r="A5" s="76"/>
      <c r="B5" s="79"/>
      <c r="C5" s="82"/>
      <c r="D5" s="84"/>
      <c r="E5" s="70" t="s">
        <v>1</v>
      </c>
      <c r="F5" s="78" t="s">
        <v>2</v>
      </c>
      <c r="G5" s="78" t="s">
        <v>3</v>
      </c>
      <c r="H5" s="66"/>
    </row>
    <row r="6" spans="1:8" ht="15" customHeight="1" x14ac:dyDescent="0.2">
      <c r="A6" s="76"/>
      <c r="B6" s="79"/>
      <c r="C6" s="82"/>
      <c r="D6" s="84"/>
      <c r="E6" s="71"/>
      <c r="F6" s="79"/>
      <c r="G6" s="79"/>
      <c r="H6" s="66"/>
    </row>
    <row r="7" spans="1:8" ht="33" customHeight="1" x14ac:dyDescent="0.2">
      <c r="A7" s="77"/>
      <c r="B7" s="80"/>
      <c r="C7" s="83"/>
      <c r="D7" s="84"/>
      <c r="E7" s="72"/>
      <c r="F7" s="80"/>
      <c r="G7" s="80"/>
      <c r="H7" s="67"/>
    </row>
    <row r="8" spans="1:8" ht="18.75" customHeight="1" x14ac:dyDescent="0.2">
      <c r="A8" s="60"/>
      <c r="B8" s="61"/>
      <c r="C8" s="20"/>
      <c r="D8" s="19"/>
      <c r="E8" s="19"/>
      <c r="F8" s="19"/>
      <c r="G8" s="19"/>
      <c r="H8" s="19"/>
    </row>
    <row r="9" spans="1:8" ht="18" customHeight="1" x14ac:dyDescent="0.2">
      <c r="A9" s="60"/>
      <c r="B9" s="61"/>
      <c r="C9" s="20"/>
      <c r="D9" s="24"/>
      <c r="E9" s="8"/>
      <c r="F9" s="8"/>
      <c r="G9" s="8"/>
      <c r="H9" s="8"/>
    </row>
    <row r="10" spans="1:8" ht="18" customHeight="1" x14ac:dyDescent="0.25">
      <c r="A10" s="30"/>
      <c r="B10" s="3"/>
      <c r="C10" s="34"/>
      <c r="D10" s="26"/>
      <c r="E10" s="11"/>
      <c r="F10" s="11"/>
      <c r="G10" s="11"/>
      <c r="H10" s="11"/>
    </row>
    <row r="11" spans="1:8" ht="18" customHeight="1" x14ac:dyDescent="0.25">
      <c r="A11" s="30"/>
      <c r="B11" s="15"/>
      <c r="C11" s="34"/>
      <c r="D11" s="13"/>
      <c r="E11" s="3"/>
      <c r="F11" s="3"/>
      <c r="G11" s="3"/>
      <c r="H11" s="3"/>
    </row>
    <row r="12" spans="1:8" ht="18" customHeight="1" x14ac:dyDescent="0.2">
      <c r="A12" s="62"/>
      <c r="B12" s="62"/>
      <c r="C12" s="29"/>
      <c r="D12" s="22"/>
      <c r="E12" s="12"/>
      <c r="F12" s="12"/>
      <c r="G12" s="12"/>
      <c r="H12" s="12"/>
    </row>
    <row r="13" spans="1:8" ht="18" customHeight="1" x14ac:dyDescent="0.2">
      <c r="A13" s="63" t="s">
        <v>22</v>
      </c>
      <c r="B13" s="64"/>
      <c r="C13" s="36"/>
      <c r="D13" s="14"/>
      <c r="E13" s="14"/>
      <c r="F13" s="14"/>
      <c r="G13" s="14"/>
      <c r="H13" s="14"/>
    </row>
    <row r="14" spans="1:8" ht="18" customHeight="1" x14ac:dyDescent="0.2">
      <c r="A14" s="62" t="s">
        <v>11</v>
      </c>
      <c r="B14" s="62"/>
      <c r="C14" s="29"/>
      <c r="D14" s="22"/>
      <c r="E14" s="12"/>
      <c r="F14" s="12"/>
      <c r="G14" s="12"/>
      <c r="H14" s="12"/>
    </row>
    <row r="15" spans="1:8" ht="18" customHeight="1" x14ac:dyDescent="0.25">
      <c r="A15" s="55">
        <v>227</v>
      </c>
      <c r="B15" s="1" t="s">
        <v>14</v>
      </c>
      <c r="C15" s="40">
        <v>150</v>
      </c>
      <c r="D15" s="13">
        <v>9.49</v>
      </c>
      <c r="E15" s="17">
        <v>7.1253333333333337</v>
      </c>
      <c r="F15" s="17">
        <v>7.69</v>
      </c>
      <c r="G15" s="17">
        <f>38.208-16.8</f>
        <v>21.407999999999998</v>
      </c>
      <c r="H15" s="17">
        <v>183.34</v>
      </c>
    </row>
    <row r="16" spans="1:8" ht="18" customHeight="1" x14ac:dyDescent="0.25">
      <c r="A16" s="30">
        <v>136</v>
      </c>
      <c r="B16" s="15" t="s">
        <v>76</v>
      </c>
      <c r="C16" s="40">
        <v>100</v>
      </c>
      <c r="D16" s="26">
        <v>46.02</v>
      </c>
      <c r="E16" s="13">
        <v>4.5</v>
      </c>
      <c r="F16" s="13">
        <v>6.3</v>
      </c>
      <c r="G16" s="13">
        <v>7.9</v>
      </c>
      <c r="H16" s="13">
        <v>106.3</v>
      </c>
    </row>
    <row r="17" spans="1:8" ht="18" customHeight="1" x14ac:dyDescent="0.25">
      <c r="A17" s="30">
        <v>300</v>
      </c>
      <c r="B17" s="15" t="s">
        <v>16</v>
      </c>
      <c r="C17" s="34">
        <v>200</v>
      </c>
      <c r="D17" s="13">
        <v>3.52</v>
      </c>
      <c r="E17" s="3">
        <v>0.1</v>
      </c>
      <c r="F17" s="3">
        <v>0</v>
      </c>
      <c r="G17" s="3">
        <v>20.2</v>
      </c>
      <c r="H17" s="3">
        <v>81.2</v>
      </c>
    </row>
    <row r="18" spans="1:8" ht="18" customHeight="1" x14ac:dyDescent="0.25">
      <c r="A18" s="32" t="s">
        <v>77</v>
      </c>
      <c r="B18" s="2" t="s">
        <v>75</v>
      </c>
      <c r="C18" s="16">
        <v>20</v>
      </c>
      <c r="D18" s="13">
        <v>12.02</v>
      </c>
      <c r="E18" s="10">
        <v>1.8</v>
      </c>
      <c r="F18" s="10">
        <v>3</v>
      </c>
      <c r="G18" s="10">
        <v>2</v>
      </c>
      <c r="H18" s="42">
        <v>42.2</v>
      </c>
    </row>
    <row r="19" spans="1:8" ht="18" customHeight="1" x14ac:dyDescent="0.25">
      <c r="A19" s="32" t="s">
        <v>20</v>
      </c>
      <c r="B19" s="3" t="s">
        <v>0</v>
      </c>
      <c r="C19" s="34">
        <v>30</v>
      </c>
      <c r="D19" s="13">
        <v>3.12</v>
      </c>
      <c r="E19" s="3">
        <f>7.9/100*30</f>
        <v>2.37</v>
      </c>
      <c r="F19" s="3">
        <f>1/100*30</f>
        <v>0.3</v>
      </c>
      <c r="G19" s="3">
        <f>48.3/100*30</f>
        <v>14.49</v>
      </c>
      <c r="H19" s="3">
        <v>70.14</v>
      </c>
    </row>
    <row r="20" spans="1:8" ht="18" customHeight="1" x14ac:dyDescent="0.25">
      <c r="A20" s="31"/>
      <c r="B20" s="6" t="s">
        <v>15</v>
      </c>
      <c r="C20" s="33">
        <f t="shared" ref="C20:H20" si="0">SUM(C15:C19)</f>
        <v>500</v>
      </c>
      <c r="D20" s="5">
        <f t="shared" si="0"/>
        <v>74.170000000000016</v>
      </c>
      <c r="E20" s="4">
        <f t="shared" si="0"/>
        <v>15.895333333333333</v>
      </c>
      <c r="F20" s="4">
        <f t="shared" si="0"/>
        <v>17.290000000000003</v>
      </c>
      <c r="G20" s="4">
        <f t="shared" si="0"/>
        <v>65.99799999999999</v>
      </c>
      <c r="H20" s="4">
        <f t="shared" si="0"/>
        <v>483.17999999999995</v>
      </c>
    </row>
    <row r="21" spans="1:8" ht="18" customHeight="1" x14ac:dyDescent="0.2">
      <c r="A21" s="60" t="s">
        <v>10</v>
      </c>
      <c r="B21" s="61"/>
      <c r="C21" s="37"/>
      <c r="D21" s="22"/>
      <c r="E21" s="12"/>
      <c r="F21" s="12"/>
      <c r="G21" s="12"/>
      <c r="H21" s="12"/>
    </row>
    <row r="22" spans="1:8" ht="18" customHeight="1" x14ac:dyDescent="0.25">
      <c r="A22" s="30">
        <v>65</v>
      </c>
      <c r="B22" s="59" t="s">
        <v>18</v>
      </c>
      <c r="C22" s="39">
        <v>230</v>
      </c>
      <c r="D22" s="26">
        <v>10.81</v>
      </c>
      <c r="E22" s="9">
        <v>6.7160000000000002</v>
      </c>
      <c r="F22" s="9">
        <v>6.8080000000000007</v>
      </c>
      <c r="G22" s="9">
        <v>25.576000000000001</v>
      </c>
      <c r="H22" s="9">
        <v>190.44</v>
      </c>
    </row>
    <row r="23" spans="1:8" ht="18" customHeight="1" x14ac:dyDescent="0.25">
      <c r="A23" s="55">
        <v>110</v>
      </c>
      <c r="B23" s="58" t="s">
        <v>78</v>
      </c>
      <c r="C23" s="16">
        <v>90</v>
      </c>
      <c r="D23" s="23">
        <f>40.96+8.12+2</f>
        <v>51.08</v>
      </c>
      <c r="E23" s="17">
        <v>6.9</v>
      </c>
      <c r="F23" s="17">
        <v>10.1</v>
      </c>
      <c r="G23" s="17">
        <v>8.6999999999999993</v>
      </c>
      <c r="H23" s="17">
        <v>153.30000000000001</v>
      </c>
    </row>
    <row r="24" spans="1:8" ht="18" customHeight="1" x14ac:dyDescent="0.25">
      <c r="A24" s="30">
        <v>227</v>
      </c>
      <c r="B24" s="18" t="s">
        <v>19</v>
      </c>
      <c r="C24" s="41">
        <v>150</v>
      </c>
      <c r="D24" s="26">
        <v>6</v>
      </c>
      <c r="E24" s="17">
        <v>6.6666666666666696</v>
      </c>
      <c r="F24" s="17">
        <v>5.8666666666666671</v>
      </c>
      <c r="G24" s="17">
        <f>53.3333333333333-28</f>
        <v>25.3333333333333</v>
      </c>
      <c r="H24" s="17">
        <v>180.8</v>
      </c>
    </row>
    <row r="25" spans="1:8" ht="15.75" x14ac:dyDescent="0.25">
      <c r="A25" s="30">
        <v>300</v>
      </c>
      <c r="B25" s="57" t="s">
        <v>16</v>
      </c>
      <c r="C25" s="34">
        <v>200</v>
      </c>
      <c r="D25" s="13">
        <v>3.52</v>
      </c>
      <c r="E25" s="3">
        <v>0.1</v>
      </c>
      <c r="F25" s="3">
        <v>0</v>
      </c>
      <c r="G25" s="3">
        <v>20.2</v>
      </c>
      <c r="H25" s="3">
        <v>81.2</v>
      </c>
    </row>
    <row r="26" spans="1:8" ht="15.75" x14ac:dyDescent="0.25">
      <c r="A26" s="32" t="s">
        <v>21</v>
      </c>
      <c r="B26" s="56" t="s">
        <v>4</v>
      </c>
      <c r="C26" s="34">
        <v>30</v>
      </c>
      <c r="D26" s="13">
        <v>2.76</v>
      </c>
      <c r="E26" s="2">
        <f>6.6/100*30</f>
        <v>1.98</v>
      </c>
      <c r="F26" s="35">
        <f>1.2/100*30</f>
        <v>0.36</v>
      </c>
      <c r="G26" s="2">
        <f>33.4/100*30</f>
        <v>10.02</v>
      </c>
      <c r="H26" s="2">
        <v>51.24</v>
      </c>
    </row>
    <row r="27" spans="1:8" ht="15.75" x14ac:dyDescent="0.25">
      <c r="A27" s="31"/>
      <c r="B27" s="6" t="s">
        <v>15</v>
      </c>
      <c r="C27" s="33">
        <f t="shared" ref="C27:H27" si="1">SUM(C22:C26)</f>
        <v>700</v>
      </c>
      <c r="D27" s="43">
        <f t="shared" si="1"/>
        <v>74.17</v>
      </c>
      <c r="E27" s="43">
        <f t="shared" si="1"/>
        <v>22.362666666666673</v>
      </c>
      <c r="F27" s="43">
        <f t="shared" si="1"/>
        <v>23.134666666666668</v>
      </c>
      <c r="G27" s="43">
        <f t="shared" si="1"/>
        <v>89.829333333333295</v>
      </c>
      <c r="H27" s="43">
        <f t="shared" si="1"/>
        <v>656.98</v>
      </c>
    </row>
    <row r="28" spans="1:8" ht="15.75" x14ac:dyDescent="0.25">
      <c r="A28" s="31"/>
      <c r="B28" s="8" t="s">
        <v>8</v>
      </c>
      <c r="C28" s="33"/>
      <c r="D28" s="21"/>
      <c r="E28" s="5">
        <f>E20+E27</f>
        <v>38.25800000000001</v>
      </c>
      <c r="F28" s="5">
        <f>F20+F27</f>
        <v>40.424666666666667</v>
      </c>
      <c r="G28" s="5">
        <f>G20+G27</f>
        <v>155.82733333333329</v>
      </c>
      <c r="H28" s="5">
        <f>H20+H27</f>
        <v>1140.1599999999999</v>
      </c>
    </row>
    <row r="30" spans="1:8" x14ac:dyDescent="0.2">
      <c r="E30" s="25"/>
      <c r="F30" s="25"/>
      <c r="G30" s="25"/>
      <c r="H30" s="25"/>
    </row>
  </sheetData>
  <mergeCells count="16">
    <mergeCell ref="A9:B9"/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A13:B13"/>
    <mergeCell ref="E3:G4"/>
    <mergeCell ref="E5:E7"/>
    <mergeCell ref="A21:B21"/>
    <mergeCell ref="A14:B14"/>
    <mergeCell ref="A12:B12"/>
  </mergeCells>
  <pageMargins left="0.19685039370078741" right="0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9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41</v>
      </c>
      <c r="L2" t="s">
        <v>42</v>
      </c>
      <c r="M2" t="s">
        <v>40</v>
      </c>
      <c r="N2" t="s">
        <v>45</v>
      </c>
      <c r="O2" t="s">
        <v>46</v>
      </c>
      <c r="P2" t="s">
        <v>39</v>
      </c>
      <c r="Q2" t="s">
        <v>37</v>
      </c>
      <c r="R2" t="s">
        <v>47</v>
      </c>
      <c r="S2" t="s">
        <v>49</v>
      </c>
      <c r="T2" t="s">
        <v>52</v>
      </c>
    </row>
    <row r="3" spans="1:20" x14ac:dyDescent="0.2">
      <c r="A3" s="46" t="s">
        <v>26</v>
      </c>
      <c r="B3" s="46">
        <v>2</v>
      </c>
      <c r="C3" s="46">
        <v>1</v>
      </c>
      <c r="D3" s="46"/>
      <c r="E3" s="46">
        <v>9</v>
      </c>
      <c r="F3" s="46">
        <v>3</v>
      </c>
      <c r="G3" s="46">
        <v>1</v>
      </c>
      <c r="H3" s="46">
        <v>3</v>
      </c>
      <c r="I3" s="46"/>
      <c r="J3" s="46">
        <v>1</v>
      </c>
      <c r="K3" s="46">
        <v>2</v>
      </c>
      <c r="L3" s="46">
        <v>1</v>
      </c>
      <c r="M3" s="46">
        <v>2</v>
      </c>
      <c r="N3" s="46">
        <v>2</v>
      </c>
      <c r="O3" s="46"/>
      <c r="P3" s="46">
        <v>1</v>
      </c>
      <c r="Q3" s="46">
        <v>1</v>
      </c>
      <c r="R3" s="46">
        <v>1</v>
      </c>
      <c r="S3" s="46"/>
    </row>
    <row r="4" spans="1:20" x14ac:dyDescent="0.2">
      <c r="A4" s="46" t="s">
        <v>27</v>
      </c>
      <c r="B4" s="46">
        <v>1</v>
      </c>
      <c r="C4" s="46">
        <v>2</v>
      </c>
      <c r="D4" s="46"/>
      <c r="E4" s="46">
        <v>5</v>
      </c>
      <c r="F4" s="46"/>
      <c r="G4" s="46">
        <v>3</v>
      </c>
      <c r="H4" s="46">
        <v>3</v>
      </c>
      <c r="I4" s="46"/>
      <c r="J4" s="46">
        <v>2</v>
      </c>
      <c r="K4" s="46">
        <v>2</v>
      </c>
      <c r="L4" s="46"/>
      <c r="M4" s="46">
        <v>3</v>
      </c>
      <c r="N4" s="46">
        <v>1</v>
      </c>
      <c r="O4" s="46">
        <v>1</v>
      </c>
      <c r="P4" s="46">
        <v>1</v>
      </c>
      <c r="Q4" s="46">
        <v>2</v>
      </c>
      <c r="R4" s="46"/>
      <c r="S4" s="46">
        <v>1</v>
      </c>
    </row>
    <row r="5" spans="1:20" x14ac:dyDescent="0.2">
      <c r="A5" s="46" t="s">
        <v>64</v>
      </c>
      <c r="B5" s="46">
        <v>4</v>
      </c>
      <c r="C5" s="46">
        <v>3</v>
      </c>
      <c r="D5" s="46"/>
      <c r="E5" s="46">
        <v>5</v>
      </c>
      <c r="F5" s="46">
        <v>7</v>
      </c>
      <c r="G5" s="46">
        <v>2</v>
      </c>
      <c r="H5" s="46"/>
      <c r="I5" s="46">
        <v>1</v>
      </c>
      <c r="J5" s="46">
        <v>2</v>
      </c>
      <c r="K5" s="46">
        <v>2</v>
      </c>
      <c r="L5" s="46"/>
      <c r="M5" s="46">
        <v>1</v>
      </c>
      <c r="N5" s="46">
        <v>1</v>
      </c>
      <c r="O5" s="46"/>
      <c r="P5" s="46"/>
      <c r="Q5" s="46"/>
      <c r="R5" s="46">
        <v>1</v>
      </c>
      <c r="S5" s="46">
        <v>1</v>
      </c>
    </row>
    <row r="6" spans="1:20" ht="15.75" x14ac:dyDescent="0.25">
      <c r="A6" s="52" t="s">
        <v>51</v>
      </c>
      <c r="B6" s="52">
        <v>2</v>
      </c>
      <c r="C6" s="52">
        <v>1</v>
      </c>
      <c r="D6" s="52">
        <v>1</v>
      </c>
      <c r="E6" s="52">
        <v>5</v>
      </c>
      <c r="F6" s="52">
        <v>2</v>
      </c>
      <c r="G6" s="52">
        <v>3</v>
      </c>
      <c r="H6" s="52">
        <v>2</v>
      </c>
      <c r="I6" s="52"/>
      <c r="J6" s="52"/>
      <c r="K6" s="52">
        <v>2</v>
      </c>
      <c r="L6" s="52"/>
      <c r="M6" s="52">
        <v>1</v>
      </c>
      <c r="N6" s="52"/>
      <c r="O6" s="52">
        <v>1</v>
      </c>
      <c r="P6" s="52"/>
      <c r="Q6" s="52"/>
      <c r="R6" s="52">
        <v>1</v>
      </c>
      <c r="S6" s="52"/>
    </row>
    <row r="8" spans="1:20" x14ac:dyDescent="0.2">
      <c r="A8" t="s">
        <v>25</v>
      </c>
      <c r="B8" t="s">
        <v>36</v>
      </c>
      <c r="C8" t="s">
        <v>37</v>
      </c>
      <c r="D8" t="s">
        <v>38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39</v>
      </c>
      <c r="K8" t="s">
        <v>40</v>
      </c>
      <c r="L8" t="s">
        <v>43</v>
      </c>
      <c r="M8" t="s">
        <v>44</v>
      </c>
      <c r="N8" t="s">
        <v>48</v>
      </c>
      <c r="O8" t="s">
        <v>50</v>
      </c>
      <c r="P8" t="s">
        <v>47</v>
      </c>
    </row>
    <row r="9" spans="1:20" x14ac:dyDescent="0.2">
      <c r="A9" s="46" t="s">
        <v>26</v>
      </c>
      <c r="B9" s="46">
        <v>8</v>
      </c>
      <c r="C9" s="46">
        <v>3</v>
      </c>
      <c r="D9" s="46">
        <v>1</v>
      </c>
      <c r="E9" s="46"/>
      <c r="F9" s="46">
        <v>1</v>
      </c>
      <c r="G9" s="46">
        <v>3</v>
      </c>
      <c r="H9" s="46">
        <v>3</v>
      </c>
      <c r="I9" s="46">
        <v>2</v>
      </c>
      <c r="J9" s="46">
        <v>2</v>
      </c>
      <c r="K9" s="46">
        <v>2</v>
      </c>
      <c r="L9" s="46">
        <v>1</v>
      </c>
      <c r="M9" s="46">
        <v>1</v>
      </c>
      <c r="N9" s="46"/>
      <c r="O9" s="46"/>
      <c r="P9" s="46"/>
      <c r="Q9" s="46"/>
      <c r="R9" s="46"/>
      <c r="S9" s="46"/>
    </row>
    <row r="10" spans="1:20" x14ac:dyDescent="0.2">
      <c r="A10" s="46" t="s">
        <v>27</v>
      </c>
      <c r="B10" s="46">
        <v>3</v>
      </c>
      <c r="C10" s="46">
        <v>1</v>
      </c>
      <c r="D10" s="46">
        <v>2</v>
      </c>
      <c r="E10" s="46">
        <v>3</v>
      </c>
      <c r="F10" s="46">
        <v>6</v>
      </c>
      <c r="G10" s="46">
        <v>1</v>
      </c>
      <c r="H10" s="46">
        <v>5</v>
      </c>
      <c r="I10" s="46">
        <v>2</v>
      </c>
      <c r="J10" s="46">
        <v>3</v>
      </c>
      <c r="K10" s="46">
        <v>1</v>
      </c>
      <c r="L10" s="46">
        <v>1</v>
      </c>
      <c r="M10" s="46"/>
      <c r="N10" s="46">
        <v>1</v>
      </c>
      <c r="O10" s="46">
        <v>1</v>
      </c>
      <c r="P10" s="46"/>
      <c r="Q10" s="46"/>
      <c r="R10" s="46"/>
      <c r="S10" s="46"/>
    </row>
    <row r="11" spans="1:20" x14ac:dyDescent="0.2">
      <c r="A11" s="46" t="s">
        <v>64</v>
      </c>
      <c r="B11" s="46">
        <v>8</v>
      </c>
      <c r="C11" s="46"/>
      <c r="D11" s="46"/>
      <c r="E11" s="46"/>
      <c r="F11" s="46">
        <v>3</v>
      </c>
      <c r="G11" s="46">
        <v>3</v>
      </c>
      <c r="H11" s="46">
        <v>5</v>
      </c>
      <c r="I11" s="46">
        <v>1</v>
      </c>
      <c r="J11" s="46">
        <v>1</v>
      </c>
      <c r="K11" s="46">
        <v>2</v>
      </c>
      <c r="L11" s="46">
        <v>1</v>
      </c>
      <c r="M11" s="46">
        <v>1</v>
      </c>
      <c r="N11" s="46"/>
      <c r="O11" s="46">
        <v>1</v>
      </c>
      <c r="P11" s="46">
        <v>2</v>
      </c>
      <c r="Q11" s="46">
        <v>1</v>
      </c>
      <c r="R11" s="46"/>
      <c r="S11" s="46">
        <v>2</v>
      </c>
    </row>
    <row r="12" spans="1:20" ht="15.75" x14ac:dyDescent="0.25">
      <c r="A12" s="52" t="s">
        <v>51</v>
      </c>
      <c r="B12" s="52">
        <v>5</v>
      </c>
      <c r="C12" s="52"/>
      <c r="D12" s="52"/>
      <c r="E12" s="52">
        <v>3</v>
      </c>
      <c r="F12" s="52">
        <v>2</v>
      </c>
      <c r="G12" s="52">
        <v>3</v>
      </c>
      <c r="H12" s="52">
        <v>2</v>
      </c>
      <c r="I12" s="52">
        <v>2</v>
      </c>
      <c r="J12" s="52"/>
      <c r="K12" s="52"/>
      <c r="L12" s="52"/>
      <c r="M12" s="52">
        <v>1</v>
      </c>
      <c r="N12" s="52"/>
      <c r="O12" s="52"/>
      <c r="P12" s="52">
        <v>1</v>
      </c>
      <c r="Q12" s="52"/>
      <c r="R12" s="52"/>
      <c r="S12" s="52"/>
    </row>
    <row r="18" spans="1:11" ht="38.25" x14ac:dyDescent="0.2">
      <c r="A18" s="47" t="s">
        <v>9</v>
      </c>
      <c r="B18" s="45" t="s">
        <v>71</v>
      </c>
      <c r="C18" s="45" t="s">
        <v>68</v>
      </c>
      <c r="D18" s="45" t="s">
        <v>67</v>
      </c>
      <c r="E18" s="45" t="s">
        <v>69</v>
      </c>
      <c r="F18" s="45" t="s">
        <v>70</v>
      </c>
      <c r="G18" s="45"/>
      <c r="H18" s="45"/>
      <c r="I18" s="45"/>
      <c r="J18" s="45"/>
      <c r="K18" s="45"/>
    </row>
    <row r="19" spans="1:11" x14ac:dyDescent="0.2">
      <c r="A19" s="46" t="s">
        <v>53</v>
      </c>
      <c r="B19" s="46">
        <v>1</v>
      </c>
      <c r="C19" s="46">
        <v>7.0000000000000007E-2</v>
      </c>
      <c r="D19" s="46">
        <v>4700</v>
      </c>
      <c r="E19" s="46">
        <f t="shared" ref="E19:E25" si="0">C19*D19</f>
        <v>329.00000000000006</v>
      </c>
      <c r="F19" s="46">
        <f>E19*2</f>
        <v>658.00000000000011</v>
      </c>
      <c r="G19" s="46"/>
      <c r="H19" s="46"/>
      <c r="I19" s="46"/>
      <c r="J19" s="46"/>
      <c r="K19" s="46"/>
    </row>
    <row r="20" spans="1:11" x14ac:dyDescent="0.2">
      <c r="A20" s="46" t="s">
        <v>65</v>
      </c>
      <c r="B20" s="46">
        <v>1</v>
      </c>
      <c r="C20" s="46">
        <v>7.0000000000000007E-2</v>
      </c>
      <c r="D20" s="46">
        <v>4700</v>
      </c>
      <c r="E20" s="46">
        <f t="shared" si="0"/>
        <v>329.00000000000006</v>
      </c>
      <c r="F20" s="46">
        <f t="shared" ref="F20:F25" si="1">E20*2</f>
        <v>658.00000000000011</v>
      </c>
      <c r="G20" s="46"/>
      <c r="H20" s="46"/>
      <c r="I20" s="46"/>
      <c r="J20" s="46"/>
      <c r="K20" s="46"/>
    </row>
    <row r="21" spans="1:11" x14ac:dyDescent="0.2">
      <c r="A21" s="46" t="s">
        <v>54</v>
      </c>
      <c r="B21" s="46">
        <v>1</v>
      </c>
      <c r="C21" s="46">
        <v>7.0000000000000007E-2</v>
      </c>
      <c r="D21" s="46">
        <v>4700</v>
      </c>
      <c r="E21" s="46">
        <f t="shared" si="0"/>
        <v>329.00000000000006</v>
      </c>
      <c r="F21" s="46">
        <f t="shared" si="1"/>
        <v>658.00000000000011</v>
      </c>
      <c r="G21" s="46">
        <v>2</v>
      </c>
      <c r="H21" s="46">
        <f>F21*G21</f>
        <v>1316.0000000000002</v>
      </c>
      <c r="I21" s="46"/>
      <c r="J21" s="46"/>
      <c r="K21" s="46">
        <v>0.13</v>
      </c>
    </row>
    <row r="22" spans="1:11" x14ac:dyDescent="0.2">
      <c r="A22" s="46" t="s">
        <v>57</v>
      </c>
      <c r="B22" s="46">
        <v>2</v>
      </c>
      <c r="C22" s="46">
        <v>2.5000000000000001E-2</v>
      </c>
      <c r="D22" s="46">
        <f>D21*2</f>
        <v>9400</v>
      </c>
      <c r="E22" s="46">
        <f t="shared" si="0"/>
        <v>235</v>
      </c>
      <c r="F22" s="46">
        <f t="shared" si="1"/>
        <v>470</v>
      </c>
      <c r="G22" s="46"/>
      <c r="H22" s="46"/>
      <c r="I22" s="46"/>
      <c r="J22" s="46"/>
      <c r="K22" s="46"/>
    </row>
    <row r="23" spans="1:11" x14ac:dyDescent="0.2">
      <c r="A23" s="46" t="s">
        <v>72</v>
      </c>
      <c r="B23" s="46">
        <v>1</v>
      </c>
      <c r="C23" s="46">
        <v>0.12</v>
      </c>
      <c r="D23" s="46">
        <v>4700</v>
      </c>
      <c r="E23" s="46">
        <f t="shared" si="0"/>
        <v>564</v>
      </c>
      <c r="F23" s="46">
        <f t="shared" si="1"/>
        <v>1128</v>
      </c>
      <c r="G23" s="46"/>
      <c r="H23" s="46"/>
      <c r="I23" s="46"/>
      <c r="J23" s="46"/>
      <c r="K23" s="46"/>
    </row>
    <row r="24" spans="1:11" x14ac:dyDescent="0.2">
      <c r="A24" s="46" t="s">
        <v>73</v>
      </c>
      <c r="B24" s="46">
        <v>1</v>
      </c>
      <c r="C24" s="46">
        <v>0.13</v>
      </c>
      <c r="D24" s="46">
        <v>4700</v>
      </c>
      <c r="E24" s="46">
        <f t="shared" si="0"/>
        <v>611</v>
      </c>
      <c r="F24" s="46">
        <f t="shared" si="1"/>
        <v>1222</v>
      </c>
      <c r="G24" s="46"/>
      <c r="H24" s="46"/>
      <c r="I24" s="46"/>
      <c r="J24" s="46"/>
      <c r="K24" s="46"/>
    </row>
    <row r="25" spans="1:11" x14ac:dyDescent="0.2">
      <c r="A25" s="46" t="s">
        <v>74</v>
      </c>
      <c r="B25" s="46">
        <v>1</v>
      </c>
      <c r="C25" s="46">
        <v>0.08</v>
      </c>
      <c r="D25" s="46">
        <v>4700</v>
      </c>
      <c r="E25" s="46">
        <f t="shared" si="0"/>
        <v>376</v>
      </c>
      <c r="F25" s="46">
        <f t="shared" si="1"/>
        <v>752</v>
      </c>
      <c r="G25" s="46"/>
      <c r="H25" s="46"/>
      <c r="I25" s="46"/>
      <c r="J25" s="46"/>
      <c r="K25" s="46"/>
    </row>
    <row r="26" spans="1:11" x14ac:dyDescent="0.2">
      <c r="A26" s="47" t="s">
        <v>25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x14ac:dyDescent="0.2">
      <c r="A27" s="46" t="s">
        <v>55</v>
      </c>
      <c r="B27" s="46">
        <v>1</v>
      </c>
      <c r="C27" s="46">
        <v>7.0000000000000007E-2</v>
      </c>
      <c r="D27" s="46">
        <v>2049</v>
      </c>
      <c r="E27" s="46">
        <f>C27*D27</f>
        <v>143.43</v>
      </c>
      <c r="F27" s="46">
        <f>E27*2</f>
        <v>286.86</v>
      </c>
      <c r="G27" s="46"/>
      <c r="H27" s="46">
        <v>400</v>
      </c>
      <c r="I27" s="46"/>
      <c r="J27" s="46"/>
      <c r="K27" s="46"/>
    </row>
    <row r="28" spans="1:11" x14ac:dyDescent="0.2">
      <c r="A28" s="46" t="s">
        <v>66</v>
      </c>
      <c r="B28" s="46">
        <v>1</v>
      </c>
      <c r="C28" s="46">
        <v>7.0000000000000007E-2</v>
      </c>
      <c r="D28" s="46">
        <v>2049</v>
      </c>
      <c r="E28" s="46">
        <f>C28*D28</f>
        <v>143.43</v>
      </c>
      <c r="F28" s="46">
        <f>E28*2</f>
        <v>286.86</v>
      </c>
      <c r="G28" s="46"/>
      <c r="H28" s="46">
        <v>400</v>
      </c>
      <c r="I28" s="46"/>
      <c r="J28" s="46"/>
      <c r="K28" s="46"/>
    </row>
    <row r="29" spans="1:11" x14ac:dyDescent="0.2">
      <c r="A29" s="46" t="s">
        <v>56</v>
      </c>
      <c r="B29" s="46">
        <v>1</v>
      </c>
      <c r="C29" s="46">
        <v>7.0000000000000007E-2</v>
      </c>
      <c r="D29" s="46">
        <v>2049</v>
      </c>
      <c r="E29" s="46">
        <f>C29*D29</f>
        <v>143.43</v>
      </c>
      <c r="F29" s="46">
        <f>E29*2</f>
        <v>286.86</v>
      </c>
      <c r="G29" s="46"/>
      <c r="H29" s="46">
        <v>400</v>
      </c>
      <c r="I29" s="46"/>
      <c r="J29" s="46"/>
      <c r="K29" s="46"/>
    </row>
    <row r="30" spans="1:11" x14ac:dyDescent="0.2">
      <c r="A30" s="46" t="s">
        <v>57</v>
      </c>
      <c r="B30" s="46">
        <v>2</v>
      </c>
      <c r="C30" s="46">
        <v>2.5000000000000001E-2</v>
      </c>
      <c r="D30" s="46">
        <f>D29*2</f>
        <v>4098</v>
      </c>
      <c r="E30" s="46">
        <f>C30*D30</f>
        <v>102.45</v>
      </c>
      <c r="F30" s="46">
        <f>E30*2</f>
        <v>204.9</v>
      </c>
      <c r="G30" s="46">
        <v>2</v>
      </c>
      <c r="H30" s="46">
        <f>F30*G30</f>
        <v>409.8</v>
      </c>
      <c r="I30" s="46"/>
      <c r="J30" s="46"/>
      <c r="K30" s="46"/>
    </row>
    <row r="32" spans="1:11" ht="23.25" x14ac:dyDescent="0.35">
      <c r="A32" s="53">
        <v>4700</v>
      </c>
      <c r="B32" s="47" t="s">
        <v>9</v>
      </c>
    </row>
    <row r="33" spans="1:2" ht="23.25" x14ac:dyDescent="0.35">
      <c r="A33" s="54">
        <v>2049</v>
      </c>
      <c r="B33" s="47" t="s">
        <v>24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44" t="s">
        <v>57</v>
      </c>
      <c r="B3" s="49" t="s">
        <v>58</v>
      </c>
      <c r="C3" s="45" t="s">
        <v>59</v>
      </c>
      <c r="D3" s="46"/>
      <c r="E3" s="45" t="s">
        <v>60</v>
      </c>
      <c r="F3" s="45" t="s">
        <v>63</v>
      </c>
      <c r="G3" s="49" t="s">
        <v>58</v>
      </c>
      <c r="H3" s="45" t="s">
        <v>59</v>
      </c>
      <c r="I3" s="46"/>
      <c r="J3" s="45" t="s">
        <v>60</v>
      </c>
      <c r="K3" s="45" t="s">
        <v>63</v>
      </c>
      <c r="L3" s="49" t="s">
        <v>58</v>
      </c>
      <c r="M3" s="45" t="s">
        <v>59</v>
      </c>
      <c r="N3" s="46"/>
      <c r="O3" s="45" t="s">
        <v>60</v>
      </c>
      <c r="P3" s="45" t="s">
        <v>63</v>
      </c>
      <c r="Q3" s="49" t="s">
        <v>58</v>
      </c>
      <c r="R3" s="45" t="s">
        <v>59</v>
      </c>
      <c r="S3" s="46"/>
      <c r="T3" s="45" t="s">
        <v>60</v>
      </c>
      <c r="U3" s="45" t="s">
        <v>63</v>
      </c>
    </row>
    <row r="4" spans="1:21" x14ac:dyDescent="0.2">
      <c r="A4" s="50" t="s">
        <v>9</v>
      </c>
      <c r="B4" s="47">
        <v>2</v>
      </c>
      <c r="C4" s="46">
        <v>2.5000000000000001E-2</v>
      </c>
      <c r="D4" s="46">
        <v>4700</v>
      </c>
      <c r="E4" s="46">
        <f>B4*D4</f>
        <v>9400</v>
      </c>
      <c r="F4" s="46">
        <f>C4*E4</f>
        <v>235</v>
      </c>
      <c r="G4" s="47">
        <v>2</v>
      </c>
      <c r="H4" s="46">
        <v>2.5000000000000001E-2</v>
      </c>
      <c r="I4" s="46">
        <v>4700</v>
      </c>
      <c r="J4" s="46">
        <f>G4*I4</f>
        <v>9400</v>
      </c>
      <c r="K4" s="46">
        <f>H4*J4</f>
        <v>235</v>
      </c>
      <c r="L4" s="47">
        <v>1</v>
      </c>
      <c r="M4" s="46">
        <v>2.5000000000000001E-2</v>
      </c>
      <c r="N4" s="46">
        <v>4700</v>
      </c>
      <c r="O4" s="46">
        <f>L4*N4</f>
        <v>4700</v>
      </c>
      <c r="P4" s="46">
        <f>M4*O4</f>
        <v>117.5</v>
      </c>
      <c r="Q4" s="47">
        <v>1</v>
      </c>
      <c r="R4" s="46">
        <v>2.5000000000000001E-2</v>
      </c>
      <c r="S4" s="46">
        <v>4700</v>
      </c>
      <c r="T4" s="46">
        <f>Q4*S4</f>
        <v>4700</v>
      </c>
      <c r="U4" s="46">
        <f>R4*T4</f>
        <v>117.5</v>
      </c>
    </row>
    <row r="5" spans="1:21" x14ac:dyDescent="0.2">
      <c r="A5" s="50" t="s">
        <v>24</v>
      </c>
      <c r="B5" s="47">
        <v>2</v>
      </c>
      <c r="C5" s="46">
        <v>2.5000000000000001E-2</v>
      </c>
      <c r="D5" s="46">
        <v>2049</v>
      </c>
      <c r="E5" s="46">
        <f>B5*D5</f>
        <v>4098</v>
      </c>
      <c r="F5" s="46">
        <f>C5*E5</f>
        <v>102.45</v>
      </c>
      <c r="G5" s="47">
        <v>1</v>
      </c>
      <c r="H5" s="46">
        <v>2.5000000000000001E-2</v>
      </c>
      <c r="I5" s="46">
        <v>2049</v>
      </c>
      <c r="J5" s="46">
        <f>G5*I5</f>
        <v>2049</v>
      </c>
      <c r="K5" s="46">
        <f>H5*J5</f>
        <v>51.225000000000001</v>
      </c>
      <c r="L5" s="47">
        <v>2</v>
      </c>
      <c r="M5" s="46">
        <v>2.5000000000000001E-2</v>
      </c>
      <c r="N5" s="46">
        <v>2049</v>
      </c>
      <c r="O5" s="46">
        <f>L5*N5</f>
        <v>4098</v>
      </c>
      <c r="P5" s="46">
        <f>M5*O5</f>
        <v>102.45</v>
      </c>
      <c r="Q5" s="47">
        <v>1</v>
      </c>
      <c r="R5" s="46">
        <v>2.5000000000000001E-2</v>
      </c>
      <c r="S5" s="46">
        <v>2049</v>
      </c>
      <c r="T5" s="46">
        <f>Q5*S5</f>
        <v>2049</v>
      </c>
      <c r="U5" s="46">
        <f>R5*T5</f>
        <v>51.225000000000001</v>
      </c>
    </row>
    <row r="6" spans="1:21" x14ac:dyDescent="0.2">
      <c r="A6" s="85" t="s">
        <v>61</v>
      </c>
      <c r="B6" s="85"/>
      <c r="C6" s="85"/>
      <c r="D6" s="85"/>
      <c r="E6" s="85"/>
      <c r="F6" s="48">
        <f>SUM(F4:F5)</f>
        <v>337.45</v>
      </c>
      <c r="G6" s="51"/>
      <c r="H6" s="51"/>
      <c r="I6" s="51"/>
      <c r="J6" s="51"/>
      <c r="K6" s="48">
        <f>SUM(K4:K5)</f>
        <v>286.22500000000002</v>
      </c>
      <c r="L6" s="51"/>
      <c r="M6" s="51"/>
      <c r="N6" s="51"/>
      <c r="O6" s="51"/>
      <c r="P6" s="48">
        <f>SUM(P4:P5)</f>
        <v>219.95</v>
      </c>
      <c r="Q6" s="51"/>
      <c r="R6" s="51"/>
      <c r="S6" s="51"/>
      <c r="T6" s="51"/>
      <c r="U6" s="48">
        <f>SUM(U4:U5)</f>
        <v>168.72499999999999</v>
      </c>
    </row>
    <row r="7" spans="1:21" x14ac:dyDescent="0.2">
      <c r="A7" s="85" t="s">
        <v>62</v>
      </c>
      <c r="B7" s="85"/>
      <c r="C7" s="85"/>
      <c r="D7" s="85"/>
      <c r="E7" s="85"/>
      <c r="F7" s="48">
        <f>F6*2</f>
        <v>674.9</v>
      </c>
      <c r="G7" s="51"/>
      <c r="H7" s="51"/>
      <c r="I7" s="51"/>
      <c r="J7" s="51"/>
      <c r="K7" s="48">
        <f>K6*2</f>
        <v>572.45000000000005</v>
      </c>
      <c r="L7" s="51"/>
      <c r="M7" s="51"/>
      <c r="N7" s="51"/>
      <c r="O7" s="51"/>
      <c r="P7" s="48">
        <f>P6*2</f>
        <v>439.9</v>
      </c>
      <c r="Q7" s="51"/>
      <c r="R7" s="51"/>
      <c r="S7" s="51"/>
      <c r="T7" s="51"/>
      <c r="U7" s="48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1 по 4</vt:lpstr>
      <vt:lpstr>Лист3</vt:lpstr>
      <vt:lpstr>Лист4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2024-08-14T14:21:02Z</cp:lastPrinted>
  <dcterms:created xsi:type="dcterms:W3CDTF">2017-07-26T06:10:42Z</dcterms:created>
  <dcterms:modified xsi:type="dcterms:W3CDTF">2024-09-26T15:15:51Z</dcterms:modified>
</cp:coreProperties>
</file>