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esktop\Роман\"/>
    </mc:Choice>
  </mc:AlternateContent>
  <bookViews>
    <workbookView xWindow="0" yWindow="0" windowWidth="20490" windowHeight="7095"/>
  </bookViews>
  <sheets>
    <sheet name="Лист3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3" i="1"/>
  <c r="F63" i="1"/>
  <c r="G63" i="1"/>
  <c r="H63" i="1"/>
  <c r="C63" i="1"/>
  <c r="H62" i="1"/>
  <c r="G62" i="1"/>
  <c r="F62" i="1"/>
  <c r="C62" i="1"/>
  <c r="F42" i="1"/>
  <c r="G37" i="1"/>
  <c r="C37" i="1"/>
  <c r="G32" i="1"/>
  <c r="F32" i="1"/>
  <c r="C32" i="1"/>
  <c r="F20" i="1"/>
  <c r="E20" i="1"/>
  <c r="G42" i="1" l="1"/>
  <c r="G20" i="1"/>
  <c r="H37" i="1" l="1"/>
</calcChain>
</file>

<file path=xl/sharedStrings.xml><?xml version="1.0" encoding="utf-8"?>
<sst xmlns="http://schemas.openxmlformats.org/spreadsheetml/2006/main" count="100" uniqueCount="95">
  <si>
    <t>ИТОГО</t>
  </si>
  <si>
    <t xml:space="preserve">Всего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</si>
  <si>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Прочее</t>
  </si>
  <si>
    <t>Всего :</t>
  </si>
  <si>
    <t>Охрана</t>
  </si>
  <si>
    <t xml:space="preserve">Всего: </t>
  </si>
  <si>
    <t>Расходные материалы (перечислить, что приобретено)</t>
  </si>
  <si>
    <t>Всего:</t>
  </si>
  <si>
    <t>всего</t>
  </si>
  <si>
    <t>Ремонт, оформление документации на проведение работ (перечислить все работы)</t>
  </si>
  <si>
    <t>средства полученные с организации ПДОУ</t>
  </si>
  <si>
    <t>Внебюджетные средства</t>
  </si>
  <si>
    <t>Бюджетные средства на иные цели</t>
  </si>
  <si>
    <t>Бюджетные средства на выполнение муниципального задания</t>
  </si>
  <si>
    <t>№</t>
  </si>
  <si>
    <t>Отчет о расходовании финансовых средств на совершенствование материально-технической и учебной базы                                МБОУ «СШ № 62»  за 2024 год.</t>
  </si>
  <si>
    <t>Показатели ( каждый показатель расшифровать)</t>
  </si>
  <si>
    <t>средства добровольных пожертвований (родительские средства, средства спонсоров)</t>
  </si>
  <si>
    <t>45 050,00 - ремонт кровли над лестницей</t>
  </si>
  <si>
    <t>41 320,00 - ремонт кровли над столовой</t>
  </si>
  <si>
    <t>56 689,20 - замена оконного блока (Кабинет №20)</t>
  </si>
  <si>
    <t>43828,28 - покраска стен в коридоре</t>
  </si>
  <si>
    <t>370 000,00 - замена окон в коридоре первого этажа</t>
  </si>
  <si>
    <t>130 000,00 – замена дверей в коридоре первого этажа;</t>
  </si>
  <si>
    <t>59 000,00 – замена дверей в коридоре первого этажа;</t>
  </si>
  <si>
    <t>17 800,00 - вырубка дерева у центрального входа</t>
  </si>
  <si>
    <t>4 500,00 ремонт автоматических ворот</t>
  </si>
  <si>
    <t>831 772,59 – замена ограждений (Забор);</t>
  </si>
  <si>
    <t>90 000,00 - ремонт отопления в подвале</t>
  </si>
  <si>
    <t>3 000,00 - ремонт отопления в подвале</t>
  </si>
  <si>
    <t xml:space="preserve">Средства по наказам избирателей
городские и областные депутаты
</t>
  </si>
  <si>
    <t>275 000,00 – услуги частной охраны</t>
  </si>
  <si>
    <t>56 760,00 – услуги частной охраны</t>
  </si>
  <si>
    <t>21 882,00 – услуги частной охраны</t>
  </si>
  <si>
    <t>5 720,00 – услуги частной охраны</t>
  </si>
  <si>
    <t>связь</t>
  </si>
  <si>
    <t>Дератизация помещений</t>
  </si>
  <si>
    <t>Гигиеничекое обучение сотрудников</t>
  </si>
  <si>
    <t>аккарицидная обработка территории</t>
  </si>
  <si>
    <t>Техническое обсдуживание и опресовка узлов учета</t>
  </si>
  <si>
    <t>Техническое обсдуживание компьютеров</t>
  </si>
  <si>
    <t>55000,00 - аренда концертного зала</t>
  </si>
  <si>
    <t>16 400,00 – приобретение канцелярских товаров;</t>
  </si>
  <si>
    <t>КТС, вневедомственная охрана</t>
  </si>
  <si>
    <t>Вывоз ТКО</t>
  </si>
  <si>
    <t>Техническое обслуживание АПС</t>
  </si>
  <si>
    <t>ПО для ПК (Касперский)</t>
  </si>
  <si>
    <t>1500,00 - ПО для печати аттестатов</t>
  </si>
  <si>
    <t>Заправка огнтушителей</t>
  </si>
  <si>
    <t>Проведение переодических медосмотров</t>
  </si>
  <si>
    <t>Испытания электрической сети</t>
  </si>
  <si>
    <t>СОУТ, ОПР</t>
  </si>
  <si>
    <t>Обучение педагогов</t>
  </si>
  <si>
    <t>Повышение квалификации</t>
  </si>
  <si>
    <t xml:space="preserve">Суммарный итог за 2024 год составляет: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</si>
  <si>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106885,02 - Замена окон, МЕДПУНКТ и ТУАЛЕТ 2ой этаж</t>
  </si>
  <si>
    <t>8 000,00 - Прием платежей</t>
  </si>
  <si>
    <t>приобретение канцелярских товаров;</t>
  </si>
  <si>
    <t>87 500,00 - оборудование для столовой</t>
  </si>
  <si>
    <t>закурка аттестатов</t>
  </si>
  <si>
    <t xml:space="preserve"> закупка школьных досок</t>
  </si>
  <si>
    <t>25 000,00 - закупка ПК</t>
  </si>
  <si>
    <t>приобретение учебников;</t>
  </si>
  <si>
    <t>5725,74 - приобретение учебников</t>
  </si>
  <si>
    <t>105805,5 - приобретение учебников</t>
  </si>
  <si>
    <t>закупка проекторов;</t>
  </si>
  <si>
    <t xml:space="preserve"> закупка мебели;</t>
  </si>
  <si>
    <t>48750 -  закупка мебели;</t>
  </si>
  <si>
    <t>50 000,00 -  закупка мебели;</t>
  </si>
  <si>
    <t xml:space="preserve"> закупка принтера и ТВ(экран);</t>
  </si>
  <si>
    <t>49 670,00 - закупка камер видеонаблюдения;</t>
  </si>
  <si>
    <t>закупка камер видеонаблюдения</t>
  </si>
  <si>
    <t>155 016,00- приобретение мебели;</t>
  </si>
  <si>
    <t>закупка хоз. товаров.</t>
  </si>
  <si>
    <t>2100 - материалы для стендов</t>
  </si>
  <si>
    <t>26801,00 - закупка ЛКМ (краска, штукатурка);</t>
  </si>
  <si>
    <t>9990,00 - закупка ЛКМ ( штукатурка);</t>
  </si>
  <si>
    <t>Оборудование, мебель, учебники, программное и методическое обеспечение обучение (перечислить, что приобретено)</t>
  </si>
  <si>
    <t>33586,00 - закупка напольного покрытия;</t>
  </si>
  <si>
    <t>67 005,00 - закупка напольного покрытия;</t>
  </si>
  <si>
    <t>29 959,00 - закупка напольного покрытия;</t>
  </si>
  <si>
    <t>38 462,08 - закупка радиаторов отопления</t>
  </si>
  <si>
    <t>30771,00 - закупка напольного покрытия;</t>
  </si>
  <si>
    <t>4920,00 - закупка насоса</t>
  </si>
  <si>
    <t>6500,00 - закупка инструмента;</t>
  </si>
  <si>
    <t>39098,00 - закупка баннеров.</t>
  </si>
  <si>
    <t>Сантехника</t>
  </si>
  <si>
    <t>36550,84 -  закупка потолчных панелей;</t>
  </si>
  <si>
    <t>42019,48-  закупка потолчных панелей;</t>
  </si>
  <si>
    <t>16032,00 - закупка светильников;</t>
  </si>
  <si>
    <t>закупка датчиков для АПС;</t>
  </si>
  <si>
    <t>14575,38 -  закупка светильников;</t>
  </si>
  <si>
    <t>14501,00  -  закупка светильников;</t>
  </si>
  <si>
    <t>Звонки громкого боя</t>
  </si>
  <si>
    <t>оборудование для столовой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</si>
</sst>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0" fontId="3" fillId="0" borderId="0" xfId="0" applyFont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2" fontId="3" fillId="2" borderId="9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" fontId="3" fillId="2" borderId="24" xfId="0" applyNumberFormat="1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8" xfId="1" applyFont="1" applyBorder="1" applyAlignment="1">
      <alignment horizontal="center" vertical="center" wrapText="1"/>
    </xf>
    <xf numFmtId="44" fontId="3" fillId="0" borderId="19" xfId="1" applyFont="1" applyBorder="1" applyAlignment="1">
      <alignment horizontal="center" vertical="center" wrapText="1"/>
    </xf>
    <xf numFmtId="44" fontId="3" fillId="2" borderId="11" xfId="1" applyFont="1" applyFill="1" applyBorder="1" applyAlignment="1">
      <alignment vertical="center" wrapText="1"/>
    </xf>
    <xf numFmtId="44" fontId="3" fillId="0" borderId="19" xfId="1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44" fontId="3" fillId="0" borderId="8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21" xfId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44" fontId="3" fillId="2" borderId="18" xfId="1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zoomScale="70" zoomScaleNormal="70" workbookViewId="0">
      <selection activeCell="E63" sqref="E63"/>
    </sheetView>
  </sheetViews>
  <sheetFormatPr defaultRowHeight="15" x14ac:dyDescent="0.25"/>
  <cols>
    <col min="1" max="1" width="22.140625" customWidth="1"/>
    <col min="2" max="2" width="22.28515625" customWidth="1"/>
    <col min="3" max="3" width="13.140625" customWidth="1"/>
    <col min="4" max="4" width="20.42578125" customWidth="1"/>
    <col min="5" max="5" width="23.42578125" customWidth="1"/>
    <col min="6" max="6" width="25.7109375" customWidth="1"/>
    <col min="7" max="7" width="22.140625" customWidth="1"/>
    <col min="8" max="8" width="25.85546875" customWidth="1"/>
  </cols>
  <sheetData>
    <row r="1" spans="1:8" ht="15.75" x14ac:dyDescent="0.25">
      <c r="A1" s="7"/>
    </row>
    <row r="2" spans="1:8" ht="18.75" customHeight="1" x14ac:dyDescent="0.25">
      <c r="A2" s="24" t="s">
        <v>15</v>
      </c>
      <c r="B2" s="24"/>
      <c r="C2" s="24"/>
      <c r="D2" s="24"/>
      <c r="E2" s="24"/>
      <c r="F2" s="24"/>
      <c r="G2" s="24"/>
      <c r="H2" s="24"/>
    </row>
    <row r="3" spans="1:8" ht="18.75" customHeight="1" x14ac:dyDescent="0.25">
      <c r="A3" s="24"/>
      <c r="B3" s="24"/>
      <c r="C3" s="24"/>
      <c r="D3" s="24"/>
      <c r="E3" s="24"/>
      <c r="F3" s="24"/>
      <c r="G3" s="24"/>
      <c r="H3" s="24"/>
    </row>
    <row r="4" spans="1:8" ht="19.5" customHeight="1" thickBot="1" x14ac:dyDescent="0.3">
      <c r="A4" s="25"/>
      <c r="B4" s="25"/>
      <c r="C4" s="25"/>
      <c r="D4" s="25"/>
      <c r="E4" s="25"/>
      <c r="F4" s="25"/>
      <c r="G4" s="25"/>
      <c r="H4" s="25"/>
    </row>
    <row r="5" spans="1:8" ht="42.75" customHeight="1" x14ac:dyDescent="0.25">
      <c r="A5" s="21" t="s">
        <v>14</v>
      </c>
      <c r="B5" s="26" t="s">
        <v>16</v>
      </c>
      <c r="C5" s="13" t="s">
        <v>13</v>
      </c>
      <c r="D5" s="14"/>
      <c r="E5" s="26" t="s">
        <v>30</v>
      </c>
      <c r="F5" s="26" t="s">
        <v>12</v>
      </c>
      <c r="G5" s="13" t="s">
        <v>11</v>
      </c>
      <c r="H5" s="14"/>
    </row>
    <row r="6" spans="1:8" ht="15" customHeight="1" x14ac:dyDescent="0.25">
      <c r="A6" s="22"/>
      <c r="B6" s="27"/>
      <c r="C6" s="15"/>
      <c r="D6" s="16"/>
      <c r="E6" s="27"/>
      <c r="F6" s="27"/>
      <c r="G6" s="15"/>
      <c r="H6" s="16"/>
    </row>
    <row r="7" spans="1:8" x14ac:dyDescent="0.25">
      <c r="A7" s="22"/>
      <c r="B7" s="27"/>
      <c r="C7" s="15"/>
      <c r="D7" s="16"/>
      <c r="E7" s="27"/>
      <c r="F7" s="27"/>
      <c r="G7" s="15"/>
      <c r="H7" s="16"/>
    </row>
    <row r="8" spans="1:8" ht="15.75" thickBot="1" x14ac:dyDescent="0.3">
      <c r="A8" s="22"/>
      <c r="B8" s="27"/>
      <c r="C8" s="15"/>
      <c r="D8" s="16"/>
      <c r="E8" s="27"/>
      <c r="F8" s="27"/>
      <c r="G8" s="17"/>
      <c r="H8" s="18"/>
    </row>
    <row r="9" spans="1:8" ht="71.25" customHeight="1" x14ac:dyDescent="0.25">
      <c r="A9" s="22"/>
      <c r="B9" s="27"/>
      <c r="C9" s="15"/>
      <c r="D9" s="16"/>
      <c r="E9" s="27"/>
      <c r="F9" s="27"/>
      <c r="G9" s="26" t="s">
        <v>10</v>
      </c>
      <c r="H9" s="26" t="s">
        <v>17</v>
      </c>
    </row>
    <row r="10" spans="1:8" x14ac:dyDescent="0.25">
      <c r="A10" s="22"/>
      <c r="B10" s="27"/>
      <c r="C10" s="15"/>
      <c r="D10" s="16"/>
      <c r="E10" s="27"/>
      <c r="F10" s="27"/>
      <c r="G10" s="27"/>
      <c r="H10" s="27"/>
    </row>
    <row r="11" spans="1:8" ht="15.75" thickBot="1" x14ac:dyDescent="0.3">
      <c r="A11" s="23"/>
      <c r="B11" s="28"/>
      <c r="C11" s="17"/>
      <c r="D11" s="18"/>
      <c r="E11" s="27"/>
      <c r="F11" s="27"/>
      <c r="G11" s="27"/>
      <c r="H11" s="28"/>
    </row>
    <row r="12" spans="1:8" ht="69" customHeight="1" x14ac:dyDescent="0.25">
      <c r="A12" s="31">
        <v>1</v>
      </c>
      <c r="B12" s="32" t="s">
        <v>9</v>
      </c>
      <c r="C12" s="52"/>
      <c r="D12" s="90"/>
      <c r="E12" s="35" t="s">
        <v>27</v>
      </c>
      <c r="F12" s="36" t="s">
        <v>20</v>
      </c>
      <c r="G12" s="37" t="s">
        <v>25</v>
      </c>
      <c r="H12" s="38"/>
    </row>
    <row r="13" spans="1:8" ht="43.5" thickBot="1" x14ac:dyDescent="0.3">
      <c r="A13" s="39"/>
      <c r="B13" s="40"/>
      <c r="C13" s="53"/>
      <c r="D13" s="91"/>
      <c r="E13" s="42" t="s">
        <v>23</v>
      </c>
      <c r="F13" s="43" t="s">
        <v>24</v>
      </c>
      <c r="G13" s="44" t="s">
        <v>26</v>
      </c>
      <c r="H13" s="45"/>
    </row>
    <row r="14" spans="1:8" ht="43.5" thickBot="1" x14ac:dyDescent="0.3">
      <c r="A14" s="39"/>
      <c r="B14" s="40"/>
      <c r="C14" s="53"/>
      <c r="D14" s="91"/>
      <c r="E14" s="42" t="s">
        <v>22</v>
      </c>
      <c r="F14" s="44" t="s">
        <v>29</v>
      </c>
      <c r="G14" s="8"/>
      <c r="H14" s="40"/>
    </row>
    <row r="15" spans="1:8" ht="28.5" x14ac:dyDescent="0.25">
      <c r="A15" s="39"/>
      <c r="B15" s="40"/>
      <c r="C15" s="53"/>
      <c r="D15" s="91"/>
      <c r="E15" s="43" t="s">
        <v>21</v>
      </c>
      <c r="F15" s="8"/>
      <c r="G15" s="29"/>
      <c r="H15" s="40"/>
    </row>
    <row r="16" spans="1:8" ht="42.75" x14ac:dyDescent="0.25">
      <c r="A16" s="39"/>
      <c r="B16" s="40"/>
      <c r="C16" s="53"/>
      <c r="D16" s="91"/>
      <c r="E16" s="43" t="s">
        <v>18</v>
      </c>
      <c r="F16" s="8"/>
      <c r="G16" s="29"/>
      <c r="H16" s="40"/>
    </row>
    <row r="17" spans="1:8" ht="42.75" x14ac:dyDescent="0.25">
      <c r="A17" s="39"/>
      <c r="B17" s="40"/>
      <c r="C17" s="53"/>
      <c r="D17" s="91"/>
      <c r="E17" s="43" t="s">
        <v>19</v>
      </c>
      <c r="F17" s="8"/>
      <c r="G17" s="29"/>
      <c r="H17" s="40"/>
    </row>
    <row r="18" spans="1:8" ht="42.75" x14ac:dyDescent="0.25">
      <c r="A18" s="39"/>
      <c r="B18" s="40"/>
      <c r="C18" s="53"/>
      <c r="D18" s="91"/>
      <c r="E18" s="46" t="s">
        <v>55</v>
      </c>
      <c r="F18" s="8"/>
      <c r="G18" s="29"/>
      <c r="H18" s="40"/>
    </row>
    <row r="19" spans="1:8" ht="43.5" thickBot="1" x14ac:dyDescent="0.3">
      <c r="A19" s="47"/>
      <c r="B19" s="48"/>
      <c r="C19" s="92"/>
      <c r="D19" s="84"/>
      <c r="E19" s="44" t="s">
        <v>28</v>
      </c>
      <c r="F19" s="50"/>
      <c r="G19" s="51"/>
      <c r="H19" s="48"/>
    </row>
    <row r="20" spans="1:8" ht="26.25" customHeight="1" thickBot="1" x14ac:dyDescent="0.3">
      <c r="A20" s="55"/>
      <c r="B20" s="56" t="s">
        <v>8</v>
      </c>
      <c r="C20" s="11">
        <v>0</v>
      </c>
      <c r="D20" s="12"/>
      <c r="E20" s="97">
        <f>831772.59+130000+370000+43828.28+45050+41320+90000+106885.02</f>
        <v>1658855.89</v>
      </c>
      <c r="F20" s="97">
        <f>56689.2+59000+3000</f>
        <v>118689.2</v>
      </c>
      <c r="G20" s="97">
        <f>17800+4500</f>
        <v>22300</v>
      </c>
      <c r="H20" s="10"/>
    </row>
    <row r="21" spans="1:8" ht="48.75" customHeight="1" x14ac:dyDescent="0.25">
      <c r="A21" s="39">
        <v>2</v>
      </c>
      <c r="B21" s="57" t="s">
        <v>77</v>
      </c>
      <c r="C21" s="61">
        <v>11850</v>
      </c>
      <c r="D21" s="62" t="s">
        <v>46</v>
      </c>
      <c r="E21" s="96" t="s">
        <v>64</v>
      </c>
      <c r="F21" s="96" t="s">
        <v>58</v>
      </c>
      <c r="G21" s="37" t="s">
        <v>70</v>
      </c>
      <c r="H21" s="45"/>
    </row>
    <row r="22" spans="1:8" ht="28.5" x14ac:dyDescent="0.25">
      <c r="A22" s="39"/>
      <c r="B22" s="58"/>
      <c r="C22" s="63">
        <v>48124</v>
      </c>
      <c r="D22" s="64" t="s">
        <v>59</v>
      </c>
      <c r="E22" s="29"/>
      <c r="F22" s="43" t="s">
        <v>72</v>
      </c>
      <c r="G22" s="43" t="s">
        <v>67</v>
      </c>
      <c r="H22" s="45"/>
    </row>
    <row r="23" spans="1:8" ht="28.5" x14ac:dyDescent="0.25">
      <c r="A23" s="39"/>
      <c r="B23" s="58"/>
      <c r="C23" s="63">
        <v>46220</v>
      </c>
      <c r="D23" s="64" t="s">
        <v>60</v>
      </c>
      <c r="E23" s="29"/>
      <c r="F23" s="29"/>
      <c r="G23" s="43" t="s">
        <v>68</v>
      </c>
      <c r="H23" s="45"/>
    </row>
    <row r="24" spans="1:8" ht="28.5" x14ac:dyDescent="0.25">
      <c r="A24" s="39"/>
      <c r="B24" s="58"/>
      <c r="C24" s="63">
        <v>592509.5</v>
      </c>
      <c r="D24" s="64" t="s">
        <v>62</v>
      </c>
      <c r="E24" s="29"/>
      <c r="F24" s="29"/>
      <c r="G24" s="43" t="s">
        <v>61</v>
      </c>
      <c r="H24" s="45"/>
    </row>
    <row r="25" spans="1:8" ht="42.75" x14ac:dyDescent="0.25">
      <c r="A25" s="39"/>
      <c r="B25" s="58"/>
      <c r="C25" s="63">
        <v>235128.3</v>
      </c>
      <c r="D25" s="64" t="s">
        <v>62</v>
      </c>
      <c r="E25" s="29"/>
      <c r="F25" s="29"/>
      <c r="G25" s="43" t="s">
        <v>63</v>
      </c>
      <c r="H25" s="45"/>
    </row>
    <row r="26" spans="1:8" ht="28.5" x14ac:dyDescent="0.25">
      <c r="A26" s="39"/>
      <c r="B26" s="58"/>
      <c r="C26" s="63">
        <v>63690</v>
      </c>
      <c r="D26" s="64" t="s">
        <v>65</v>
      </c>
      <c r="E26" s="29"/>
      <c r="F26" s="29"/>
      <c r="G26" s="67"/>
      <c r="H26" s="45"/>
    </row>
    <row r="27" spans="1:8" x14ac:dyDescent="0.25">
      <c r="A27" s="39"/>
      <c r="B27" s="58"/>
      <c r="C27" s="63">
        <v>141384</v>
      </c>
      <c r="D27" s="64" t="s">
        <v>66</v>
      </c>
      <c r="E27" s="29"/>
      <c r="F27" s="29"/>
      <c r="G27" s="67"/>
      <c r="H27" s="45"/>
    </row>
    <row r="28" spans="1:8" x14ac:dyDescent="0.25">
      <c r="A28" s="39"/>
      <c r="B28" s="58"/>
      <c r="C28" s="63">
        <v>49950</v>
      </c>
      <c r="D28" s="64" t="s">
        <v>66</v>
      </c>
      <c r="E28" s="29"/>
      <c r="F28" s="29"/>
      <c r="G28" s="67"/>
      <c r="H28" s="45"/>
    </row>
    <row r="29" spans="1:8" ht="28.5" x14ac:dyDescent="0.25">
      <c r="A29" s="39"/>
      <c r="B29" s="58"/>
      <c r="C29" s="63">
        <v>49183</v>
      </c>
      <c r="D29" s="64" t="s">
        <v>69</v>
      </c>
      <c r="E29" s="29"/>
      <c r="F29" s="67"/>
      <c r="G29" s="67"/>
      <c r="H29" s="45"/>
    </row>
    <row r="30" spans="1:8" ht="28.5" x14ac:dyDescent="0.25">
      <c r="A30" s="39"/>
      <c r="B30" s="58"/>
      <c r="C30" s="63">
        <v>44453</v>
      </c>
      <c r="D30" s="64" t="s">
        <v>71</v>
      </c>
      <c r="E30" s="29"/>
      <c r="F30" s="67"/>
      <c r="G30" s="67"/>
      <c r="H30" s="45"/>
    </row>
    <row r="31" spans="1:8" ht="36" customHeight="1" thickBot="1" x14ac:dyDescent="0.3">
      <c r="A31" s="54"/>
      <c r="B31" s="59"/>
      <c r="C31" s="65">
        <v>49700</v>
      </c>
      <c r="D31" s="66" t="s">
        <v>94</v>
      </c>
      <c r="E31" s="51"/>
      <c r="F31" s="68"/>
      <c r="G31" s="68"/>
      <c r="H31" s="8"/>
    </row>
    <row r="32" spans="1:8" ht="15.75" thickBot="1" x14ac:dyDescent="0.3">
      <c r="A32" s="6"/>
      <c r="B32" s="5" t="s">
        <v>7</v>
      </c>
      <c r="C32" s="98">
        <f>SUM(C21:C31)</f>
        <v>1332191.8</v>
      </c>
      <c r="D32" s="99"/>
      <c r="E32" s="4">
        <v>105805.5</v>
      </c>
      <c r="F32" s="4">
        <f>87500+155016</f>
        <v>242516</v>
      </c>
      <c r="G32" s="100">
        <f>49670+48750+50000+25000+5725.74</f>
        <v>179145.74</v>
      </c>
      <c r="H32" s="101">
        <v>0</v>
      </c>
    </row>
    <row r="33" spans="1:8" ht="69.75" customHeight="1" x14ac:dyDescent="0.25">
      <c r="A33" s="19">
        <v>3</v>
      </c>
      <c r="B33" s="34" t="s">
        <v>6</v>
      </c>
      <c r="C33" s="69">
        <v>28000</v>
      </c>
      <c r="D33" s="70" t="s">
        <v>57</v>
      </c>
      <c r="E33" s="70"/>
      <c r="F33" s="33"/>
      <c r="G33" s="71" t="s">
        <v>42</v>
      </c>
      <c r="H33" s="70"/>
    </row>
    <row r="34" spans="1:8" ht="70.5" customHeight="1" x14ac:dyDescent="0.25">
      <c r="A34" s="20"/>
      <c r="B34" s="41"/>
      <c r="C34" s="72">
        <v>17441.89</v>
      </c>
      <c r="D34" s="73" t="s">
        <v>73</v>
      </c>
      <c r="E34" s="8"/>
      <c r="F34" s="30"/>
      <c r="G34" s="74" t="s">
        <v>74</v>
      </c>
      <c r="H34" s="8"/>
    </row>
    <row r="35" spans="1:8" ht="70.5" customHeight="1" x14ac:dyDescent="0.25">
      <c r="A35" s="20"/>
      <c r="B35" s="41"/>
      <c r="C35" s="30"/>
      <c r="D35" s="8"/>
      <c r="E35" s="8"/>
      <c r="F35" s="30"/>
      <c r="G35" s="74" t="s">
        <v>75</v>
      </c>
      <c r="H35" s="8"/>
    </row>
    <row r="36" spans="1:8" ht="70.5" customHeight="1" thickBot="1" x14ac:dyDescent="0.3">
      <c r="A36" s="20"/>
      <c r="B36" s="41"/>
      <c r="C36" s="30"/>
      <c r="D36" s="8"/>
      <c r="E36" s="8"/>
      <c r="F36" s="30"/>
      <c r="G36" s="74" t="s">
        <v>76</v>
      </c>
      <c r="H36" s="8"/>
    </row>
    <row r="37" spans="1:8" ht="15.75" thickBot="1" x14ac:dyDescent="0.3">
      <c r="A37" s="55"/>
      <c r="B37" s="56" t="s">
        <v>5</v>
      </c>
      <c r="C37" s="94">
        <f>28000+17441.89</f>
        <v>45441.89</v>
      </c>
      <c r="D37" s="95"/>
      <c r="E37" s="97">
        <v>0</v>
      </c>
      <c r="F37" s="97">
        <v>0</v>
      </c>
      <c r="G37" s="97">
        <f>9990+26801+2100+16400</f>
        <v>55291</v>
      </c>
      <c r="H37" s="97">
        <f>15283.43</f>
        <v>15283.43</v>
      </c>
    </row>
    <row r="38" spans="1:8" ht="42.75" x14ac:dyDescent="0.25">
      <c r="A38" s="79">
        <v>4</v>
      </c>
      <c r="B38" s="34" t="s">
        <v>4</v>
      </c>
      <c r="C38" s="61">
        <v>23424</v>
      </c>
      <c r="D38" s="80" t="s">
        <v>43</v>
      </c>
      <c r="E38" s="38"/>
      <c r="F38" s="80" t="s">
        <v>31</v>
      </c>
      <c r="G38" s="37" t="s">
        <v>32</v>
      </c>
      <c r="H38" s="38"/>
    </row>
    <row r="39" spans="1:8" ht="28.5" x14ac:dyDescent="0.25">
      <c r="A39" s="81"/>
      <c r="B39" s="41"/>
      <c r="C39" s="78"/>
      <c r="D39" s="8"/>
      <c r="E39" s="45"/>
      <c r="F39" s="77" t="s">
        <v>31</v>
      </c>
      <c r="G39" s="43" t="s">
        <v>33</v>
      </c>
      <c r="H39" s="45"/>
    </row>
    <row r="40" spans="1:8" ht="28.5" x14ac:dyDescent="0.25">
      <c r="A40" s="81"/>
      <c r="B40" s="41"/>
      <c r="C40" s="78"/>
      <c r="D40" s="8"/>
      <c r="E40" s="45"/>
      <c r="F40" s="8"/>
      <c r="G40" s="43" t="s">
        <v>34</v>
      </c>
      <c r="H40" s="45"/>
    </row>
    <row r="41" spans="1:8" ht="15.75" thickBot="1" x14ac:dyDescent="0.3">
      <c r="A41" s="82"/>
      <c r="B41" s="49"/>
      <c r="C41" s="83"/>
      <c r="D41" s="50"/>
      <c r="E41" s="76"/>
      <c r="F41" s="50"/>
      <c r="G41" s="51"/>
      <c r="H41" s="76"/>
    </row>
    <row r="42" spans="1:8" ht="48.75" customHeight="1" thickBot="1" x14ac:dyDescent="0.3">
      <c r="A42" s="9"/>
      <c r="B42" s="5" t="s">
        <v>3</v>
      </c>
      <c r="C42" s="102">
        <v>23424</v>
      </c>
      <c r="D42" s="93"/>
      <c r="E42" s="103">
        <v>0</v>
      </c>
      <c r="F42" s="103">
        <f>275000*2</f>
        <v>550000</v>
      </c>
      <c r="G42" s="103">
        <f>56760+21882+5720</f>
        <v>84362</v>
      </c>
      <c r="H42" s="4">
        <v>0</v>
      </c>
    </row>
    <row r="43" spans="1:8" ht="28.5" x14ac:dyDescent="0.25">
      <c r="A43" s="39">
        <v>5</v>
      </c>
      <c r="B43" s="41" t="s">
        <v>2</v>
      </c>
      <c r="C43" s="61">
        <v>9021.36</v>
      </c>
      <c r="D43" s="62" t="s">
        <v>35</v>
      </c>
      <c r="E43" s="75"/>
      <c r="F43" s="60" t="s">
        <v>82</v>
      </c>
      <c r="G43" s="37" t="s">
        <v>47</v>
      </c>
      <c r="H43" s="37" t="s">
        <v>41</v>
      </c>
    </row>
    <row r="44" spans="1:8" ht="42.75" x14ac:dyDescent="0.25">
      <c r="A44" s="39"/>
      <c r="B44" s="41"/>
      <c r="C44" s="63">
        <v>29815.200000000001</v>
      </c>
      <c r="D44" s="64" t="s">
        <v>36</v>
      </c>
      <c r="E44" s="75"/>
      <c r="F44" s="46" t="s">
        <v>87</v>
      </c>
      <c r="G44" s="89" t="s">
        <v>81</v>
      </c>
      <c r="H44" s="43" t="s">
        <v>56</v>
      </c>
    </row>
    <row r="45" spans="1:8" ht="42.75" x14ac:dyDescent="0.25">
      <c r="A45" s="39"/>
      <c r="B45" s="41"/>
      <c r="C45" s="63">
        <v>26700</v>
      </c>
      <c r="D45" s="64" t="s">
        <v>37</v>
      </c>
      <c r="E45" s="75"/>
      <c r="F45" s="43" t="s">
        <v>88</v>
      </c>
      <c r="G45" s="29" t="s">
        <v>80</v>
      </c>
      <c r="H45" s="43" t="s">
        <v>78</v>
      </c>
    </row>
    <row r="46" spans="1:8" ht="42.75" x14ac:dyDescent="0.25">
      <c r="A46" s="39"/>
      <c r="B46" s="41"/>
      <c r="C46" s="63">
        <v>9139</v>
      </c>
      <c r="D46" s="64" t="s">
        <v>38</v>
      </c>
      <c r="E46" s="75"/>
      <c r="F46" s="43" t="s">
        <v>89</v>
      </c>
      <c r="G46" s="43" t="s">
        <v>79</v>
      </c>
      <c r="H46" s="43" t="s">
        <v>84</v>
      </c>
    </row>
    <row r="47" spans="1:8" ht="57" x14ac:dyDescent="0.25">
      <c r="A47" s="39"/>
      <c r="B47" s="41"/>
      <c r="C47" s="63">
        <v>38400</v>
      </c>
      <c r="D47" s="64" t="s">
        <v>39</v>
      </c>
      <c r="E47" s="75"/>
      <c r="F47" s="43" t="s">
        <v>91</v>
      </c>
      <c r="G47" s="43" t="s">
        <v>85</v>
      </c>
      <c r="H47" s="43" t="s">
        <v>83</v>
      </c>
    </row>
    <row r="48" spans="1:8" ht="42.75" x14ac:dyDescent="0.25">
      <c r="A48" s="39"/>
      <c r="B48" s="41"/>
      <c r="C48" s="87">
        <v>30000</v>
      </c>
      <c r="D48" s="88" t="s">
        <v>40</v>
      </c>
      <c r="E48" s="75"/>
      <c r="F48" s="29"/>
      <c r="G48" s="43" t="s">
        <v>92</v>
      </c>
      <c r="H48" s="67"/>
    </row>
    <row r="49" spans="1:8" x14ac:dyDescent="0.25">
      <c r="A49" s="39"/>
      <c r="B49" s="41"/>
      <c r="C49" s="63">
        <v>79937</v>
      </c>
      <c r="D49" s="64" t="s">
        <v>44</v>
      </c>
      <c r="E49" s="75"/>
      <c r="F49" s="29"/>
      <c r="G49" s="29"/>
      <c r="H49" s="67"/>
    </row>
    <row r="50" spans="1:8" x14ac:dyDescent="0.25">
      <c r="A50" s="39"/>
      <c r="B50" s="41"/>
      <c r="C50" s="63">
        <v>4957.68</v>
      </c>
      <c r="D50" s="64" t="s">
        <v>44</v>
      </c>
      <c r="E50" s="75"/>
      <c r="F50" s="29"/>
      <c r="G50" s="29"/>
      <c r="H50" s="67"/>
    </row>
    <row r="51" spans="1:8" x14ac:dyDescent="0.25">
      <c r="A51" s="39"/>
      <c r="B51" s="41"/>
      <c r="C51" s="63">
        <v>5393.92</v>
      </c>
      <c r="D51" s="64" t="s">
        <v>44</v>
      </c>
      <c r="E51" s="75"/>
      <c r="F51" s="29"/>
      <c r="G51" s="29"/>
      <c r="H51" s="67"/>
    </row>
    <row r="52" spans="1:8" ht="42.75" x14ac:dyDescent="0.25">
      <c r="A52" s="39"/>
      <c r="B52" s="41"/>
      <c r="C52" s="63">
        <v>72180</v>
      </c>
      <c r="D52" s="64" t="s">
        <v>45</v>
      </c>
      <c r="E52" s="75"/>
      <c r="F52" s="29"/>
      <c r="G52" s="29"/>
      <c r="H52" s="67"/>
    </row>
    <row r="53" spans="1:8" ht="28.5" x14ac:dyDescent="0.25">
      <c r="A53" s="39"/>
      <c r="B53" s="41"/>
      <c r="C53" s="63">
        <v>4250</v>
      </c>
      <c r="D53" s="64" t="s">
        <v>48</v>
      </c>
      <c r="E53" s="75"/>
      <c r="F53" s="29"/>
      <c r="G53" s="29"/>
      <c r="H53" s="67"/>
    </row>
    <row r="54" spans="1:8" ht="42.75" x14ac:dyDescent="0.25">
      <c r="A54" s="39"/>
      <c r="B54" s="41"/>
      <c r="C54" s="63">
        <v>31488.86</v>
      </c>
      <c r="D54" s="64" t="s">
        <v>49</v>
      </c>
      <c r="E54" s="75"/>
      <c r="F54" s="29"/>
      <c r="G54" s="29"/>
      <c r="H54" s="67"/>
    </row>
    <row r="55" spans="1:8" ht="42.75" x14ac:dyDescent="0.25">
      <c r="A55" s="39"/>
      <c r="B55" s="41"/>
      <c r="C55" s="63">
        <v>18000</v>
      </c>
      <c r="D55" s="64" t="s">
        <v>50</v>
      </c>
      <c r="E55" s="75"/>
      <c r="F55" s="29"/>
      <c r="G55" s="29"/>
      <c r="H55" s="67"/>
    </row>
    <row r="56" spans="1:8" x14ac:dyDescent="0.25">
      <c r="A56" s="39"/>
      <c r="B56" s="41"/>
      <c r="C56" s="63">
        <v>3500</v>
      </c>
      <c r="D56" s="64" t="s">
        <v>51</v>
      </c>
      <c r="E56" s="75"/>
      <c r="F56" s="29"/>
      <c r="G56" s="29"/>
      <c r="H56" s="67"/>
    </row>
    <row r="57" spans="1:8" ht="28.5" x14ac:dyDescent="0.25">
      <c r="A57" s="39"/>
      <c r="B57" s="41"/>
      <c r="C57" s="63">
        <v>8500</v>
      </c>
      <c r="D57" s="64" t="s">
        <v>52</v>
      </c>
      <c r="E57" s="75"/>
      <c r="F57" s="29"/>
      <c r="G57" s="29"/>
      <c r="H57" s="67"/>
    </row>
    <row r="58" spans="1:8" ht="28.5" x14ac:dyDescent="0.25">
      <c r="A58" s="39"/>
      <c r="B58" s="41"/>
      <c r="C58" s="63">
        <v>1900</v>
      </c>
      <c r="D58" s="64" t="s">
        <v>53</v>
      </c>
      <c r="E58" s="75"/>
      <c r="F58" s="29"/>
      <c r="G58" s="29"/>
      <c r="H58" s="67"/>
    </row>
    <row r="59" spans="1:8" x14ac:dyDescent="0.25">
      <c r="A59" s="39"/>
      <c r="B59" s="41"/>
      <c r="C59" s="63">
        <v>5118</v>
      </c>
      <c r="D59" s="64" t="s">
        <v>86</v>
      </c>
      <c r="E59" s="75"/>
      <c r="F59" s="29"/>
      <c r="G59" s="29"/>
      <c r="H59" s="67"/>
    </row>
    <row r="60" spans="1:8" ht="28.5" x14ac:dyDescent="0.25">
      <c r="A60" s="39"/>
      <c r="B60" s="41"/>
      <c r="C60" s="63">
        <v>8728</v>
      </c>
      <c r="D60" s="64" t="s">
        <v>93</v>
      </c>
      <c r="E60" s="75"/>
      <c r="F60" s="29"/>
      <c r="G60" s="29"/>
      <c r="H60" s="67"/>
    </row>
    <row r="61" spans="1:8" ht="29.25" thickBot="1" x14ac:dyDescent="0.3">
      <c r="A61" s="39"/>
      <c r="B61" s="41"/>
      <c r="C61" s="65">
        <v>5800</v>
      </c>
      <c r="D61" s="66" t="s">
        <v>90</v>
      </c>
      <c r="E61" s="75"/>
      <c r="F61" s="51"/>
      <c r="G61" s="51"/>
      <c r="H61" s="68"/>
    </row>
    <row r="62" spans="1:8" ht="30.75" customHeight="1" thickBot="1" x14ac:dyDescent="0.3">
      <c r="A62" s="85"/>
      <c r="B62" s="86" t="s">
        <v>1</v>
      </c>
      <c r="C62" s="104">
        <f>SUM(C43:C61)</f>
        <v>392829.02</v>
      </c>
      <c r="D62" s="105"/>
      <c r="E62" s="106">
        <v>0</v>
      </c>
      <c r="F62" s="106">
        <f>30771+36550.84+42019.48+16032+14575.38</f>
        <v>139948.70000000001</v>
      </c>
      <c r="G62" s="106">
        <f>1500+38462.08+29959+67005+39098+14501</f>
        <v>190525.08000000002</v>
      </c>
      <c r="H62" s="106">
        <f>55000+8000+33586+6500+4920</f>
        <v>108006</v>
      </c>
    </row>
    <row r="63" spans="1:8" ht="36" customHeight="1" thickBot="1" x14ac:dyDescent="0.3">
      <c r="A63" s="6"/>
      <c r="B63" s="5" t="s">
        <v>0</v>
      </c>
      <c r="C63" s="94">
        <f>C62+C42+C37+C32+D20</f>
        <v>1793886.71</v>
      </c>
      <c r="D63" s="95"/>
      <c r="E63" s="4">
        <f>E62+E42+E37+E32+E20</f>
        <v>1764661.39</v>
      </c>
      <c r="F63" s="4">
        <f>F62+F42+F37+F32+F20</f>
        <v>1051153.8999999999</v>
      </c>
      <c r="G63" s="4">
        <f>G62+G42+G37+G32+G20</f>
        <v>531623.82000000007</v>
      </c>
      <c r="H63" s="4">
        <f>H62+H42+H37+H32+H20</f>
        <v>123289.43</v>
      </c>
    </row>
    <row r="64" spans="1:8" x14ac:dyDescent="0.25">
      <c r="A64" s="3"/>
    </row>
    <row r="65" spans="1:4" x14ac:dyDescent="0.25">
      <c r="A65" s="3"/>
    </row>
    <row r="66" spans="1:4" x14ac:dyDescent="0.25">
      <c r="A66" s="3" t="s">
        <v>54</v>
      </c>
      <c r="B66" s="3"/>
      <c r="C66" s="3"/>
      <c r="D66" s="2">
        <f>SUM(C63:H63)</f>
        <v>5264615.25</v>
      </c>
    </row>
    <row r="67" spans="1:4" ht="15.75" x14ac:dyDescent="0.25">
      <c r="A67" s="1"/>
    </row>
  </sheetData>
  <mergeCells count="31">
    <mergeCell ref="C63:D63"/>
    <mergeCell ref="A2:H4"/>
    <mergeCell ref="A5:A11"/>
    <mergeCell ref="F5:F11"/>
    <mergeCell ref="G9:G11"/>
    <mergeCell ref="B5:B11"/>
    <mergeCell ref="E5:E11"/>
    <mergeCell ref="G5:H8"/>
    <mergeCell ref="H9:H11"/>
    <mergeCell ref="H12:H19"/>
    <mergeCell ref="A21:A30"/>
    <mergeCell ref="H21:H30"/>
    <mergeCell ref="A33:A36"/>
    <mergeCell ref="B33:B36"/>
    <mergeCell ref="A12:A19"/>
    <mergeCell ref="B12:B19"/>
    <mergeCell ref="C32:D32"/>
    <mergeCell ref="B21:B31"/>
    <mergeCell ref="E43:E61"/>
    <mergeCell ref="A38:A41"/>
    <mergeCell ref="B38:B41"/>
    <mergeCell ref="E38:E41"/>
    <mergeCell ref="H38:H41"/>
    <mergeCell ref="C42:D42"/>
    <mergeCell ref="C37:D37"/>
    <mergeCell ref="C62:D62"/>
    <mergeCell ref="C5:D11"/>
    <mergeCell ref="A43:A61"/>
    <mergeCell ref="B43:B61"/>
    <mergeCell ref="C12:D19"/>
    <mergeCell ref="C20:D20"/>
  </mergeCells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2025-03-18T05:24:47Z</cp:lastPrinted>
  <dcterms:created xsi:type="dcterms:W3CDTF">2023-12-21T12:59:37Z</dcterms:created>
  <dcterms:modified xsi:type="dcterms:W3CDTF">2025-03-18T06:55:05Z</dcterms:modified>
</cp:coreProperties>
</file>